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696" windowHeight="4440" activeTab="0"/>
  </bookViews>
  <sheets>
    <sheet name="IncomeStmt" sheetId="1" r:id="rId1"/>
    <sheet name="BSheet" sheetId="2" r:id="rId2"/>
    <sheet name="EquityStmt" sheetId="3" r:id="rId3"/>
    <sheet name="Cashflow" sheetId="4" r:id="rId4"/>
    <sheet name="Notes" sheetId="5" r:id="rId5"/>
  </sheets>
  <definedNames>
    <definedName name="_xlnm.Print_Area" localSheetId="1">'BSheet'!$B$11:$F$62</definedName>
    <definedName name="_xlnm.Print_Area" localSheetId="3">'Cashflow'!$B$1:$K$36</definedName>
    <definedName name="_xlnm.Print_Area" localSheetId="2">'EquityStmt'!$B$1:$I$51</definedName>
    <definedName name="_xlnm.Print_Area" localSheetId="0">'IncomeStmt'!$B$1:$H$38</definedName>
    <definedName name="_xlnm.Print_Area" localSheetId="4">'Notes'!$B$1:$J$207</definedName>
    <definedName name="_xlnm.Print_Titles" localSheetId="1">'BSheet'!$1:$10</definedName>
    <definedName name="_xlnm.Print_Titles" localSheetId="4">'Notes'!$1:$4</definedName>
  </definedNames>
  <calcPr fullCalcOnLoad="1"/>
</workbook>
</file>

<file path=xl/comments5.xml><?xml version="1.0" encoding="utf-8"?>
<comments xmlns="http://schemas.openxmlformats.org/spreadsheetml/2006/main">
  <authors>
    <author>Dijaya Corporation Berhad</author>
  </authors>
  <commentList>
    <comment ref="I50" authorId="0">
      <text>
        <r>
          <rPr>
            <b/>
            <sz val="8"/>
            <rFont val="Tahoma"/>
            <family val="0"/>
          </rPr>
          <t>Manufacturing, Internet &amp; Credit &amp; Leasing</t>
        </r>
      </text>
    </comment>
  </commentList>
</comments>
</file>

<file path=xl/sharedStrings.xml><?xml version="1.0" encoding="utf-8"?>
<sst xmlns="http://schemas.openxmlformats.org/spreadsheetml/2006/main" count="340" uniqueCount="250">
  <si>
    <t>RM'000</t>
  </si>
  <si>
    <t>(a)</t>
  </si>
  <si>
    <t>(b)</t>
  </si>
  <si>
    <t>Taxation</t>
  </si>
  <si>
    <t>As at</t>
  </si>
  <si>
    <t>Cash and bank balances</t>
  </si>
  <si>
    <t>Share capital</t>
  </si>
  <si>
    <t>Reserves</t>
  </si>
  <si>
    <t>Minority Interests</t>
  </si>
  <si>
    <t>Quoted securities</t>
  </si>
  <si>
    <t>Secured short-term borrowings</t>
  </si>
  <si>
    <t>Secured long-term borrowings</t>
  </si>
  <si>
    <t>Investment</t>
  </si>
  <si>
    <t>Share of taxation of associated company</t>
  </si>
  <si>
    <t>At cost</t>
  </si>
  <si>
    <t>Current</t>
  </si>
  <si>
    <t>By Order of the Board</t>
  </si>
  <si>
    <t>Petaling Jaya</t>
  </si>
  <si>
    <t>Particulars of the Group's borrowings are as follows:</t>
  </si>
  <si>
    <t>Individual Quarter</t>
  </si>
  <si>
    <t>Inventories</t>
  </si>
  <si>
    <t>Trade and other receivables</t>
  </si>
  <si>
    <t>Marketable securities</t>
  </si>
  <si>
    <t>Trade and other payables</t>
  </si>
  <si>
    <t>Jessica Low Nyoke Fun</t>
  </si>
  <si>
    <t>Deferred taxation transfers</t>
  </si>
  <si>
    <t>Total purchases</t>
  </si>
  <si>
    <t>Total disposals</t>
  </si>
  <si>
    <t>Nil</t>
  </si>
  <si>
    <t xml:space="preserve">At carrying value/ book value </t>
  </si>
  <si>
    <t>Material litigation</t>
  </si>
  <si>
    <t>RM’000</t>
  </si>
  <si>
    <t>Revenue</t>
  </si>
  <si>
    <t>Consolidated</t>
  </si>
  <si>
    <t>and resort</t>
  </si>
  <si>
    <t>development</t>
  </si>
  <si>
    <t>Engineering</t>
  </si>
  <si>
    <t>and trading</t>
  </si>
  <si>
    <t>Share of results of associated companies</t>
  </si>
  <si>
    <t>Sale of unquoted investments and/ or properties</t>
  </si>
  <si>
    <t>Finance costs</t>
  </si>
  <si>
    <t>Minority interests</t>
  </si>
  <si>
    <t>Total</t>
  </si>
  <si>
    <t>Basis of preparation</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</si>
  <si>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</si>
  <si>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</si>
  <si>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</si>
  <si>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</si>
  <si>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</si>
  <si>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</si>
  <si>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</si>
  <si>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Variation of results against previous quarter</t>
  </si>
  <si>
    <t>Current year prospects</t>
  </si>
  <si>
    <t>At market value</t>
  </si>
  <si>
    <t>Off balance sheet financial instruments</t>
  </si>
  <si>
    <t>Earnings per share</t>
  </si>
  <si>
    <t>Basic earnings per ordinary share</t>
  </si>
  <si>
    <t>Diluted earnings per ordinary share</t>
  </si>
  <si>
    <t>Other operating income</t>
  </si>
  <si>
    <t>Net cashflow generated from operating activities</t>
  </si>
  <si>
    <t>Net cashflow from investing activities</t>
  </si>
  <si>
    <t>Quarter ended</t>
  </si>
  <si>
    <t>Results from operations</t>
  </si>
  <si>
    <t>Changes in estimates of amounts reported in prior interim periods of the current financial year or in prior</t>
  </si>
  <si>
    <t>CONDENSED CONSOLIDATED STATEMENT OF CHANGES IN EQUITY</t>
  </si>
  <si>
    <t>CONDENSED CONSOLIDATED CASH FLOW STATEMENT</t>
  </si>
  <si>
    <t>(The figures have not been audited)</t>
  </si>
  <si>
    <t>CONDENSED CONSOLIDATED BALANCE SHEETS</t>
  </si>
  <si>
    <t>There were no significant changes in contingent liabilities since the last annual balance sheet date.</t>
  </si>
  <si>
    <t>Profit/(Loss) before tax</t>
  </si>
  <si>
    <t>Year To Date</t>
  </si>
  <si>
    <t>Real property</t>
  </si>
  <si>
    <t>Debt and equity securities</t>
  </si>
  <si>
    <t>Auditors' report on preceding annual financial statements</t>
  </si>
  <si>
    <t>Seasonal or cyclical factors</t>
  </si>
  <si>
    <t>Finance cost</t>
  </si>
  <si>
    <t>Segmental information</t>
  </si>
  <si>
    <t>Subsequent events</t>
  </si>
  <si>
    <t>Changes in composition of the Group</t>
  </si>
  <si>
    <t>Changes in contingent liabilities or contingent assets</t>
  </si>
  <si>
    <t>Capital commitments</t>
  </si>
  <si>
    <t>Current Year Quarter Ended</t>
  </si>
  <si>
    <t>Preceding Year Corresponding Quarter Ended</t>
  </si>
  <si>
    <t>CONDENSED CONSOLIDATED INCOME STATEMENTS</t>
  </si>
  <si>
    <t>Cost of sales</t>
  </si>
  <si>
    <t>Other operating expenses</t>
  </si>
  <si>
    <t>Company and subsidiaries</t>
  </si>
  <si>
    <t>Associates</t>
  </si>
  <si>
    <t>Net profit for the period</t>
  </si>
  <si>
    <t>Earnings per share (sen)</t>
  </si>
  <si>
    <t>Basic</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</si>
  <si>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</si>
  <si>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</si>
  <si>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</si>
  <si>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</si>
  <si>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</si>
  <si>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</si>
  <si>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</si>
  <si>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</si>
  <si>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</si>
  <si>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</si>
  <si>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</si>
  <si>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</si>
  <si>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Financed by:</t>
  </si>
  <si>
    <t>Current assets</t>
  </si>
  <si>
    <t>Current liabilities</t>
  </si>
  <si>
    <t>Net current assets</t>
  </si>
  <si>
    <t>Non-current liabilities</t>
  </si>
  <si>
    <t>Negative goodwill, net</t>
  </si>
  <si>
    <t>Long term borrowings</t>
  </si>
  <si>
    <t>Deferred taxation</t>
  </si>
  <si>
    <t>Security retainers</t>
  </si>
  <si>
    <t>Deferred licence fees</t>
  </si>
  <si>
    <t>Sinking fund reserve</t>
  </si>
  <si>
    <t>Profit forecast or profit guarantee</t>
  </si>
  <si>
    <t>Tax expense for the period</t>
  </si>
  <si>
    <t>Dividend payable</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</si>
  <si>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</si>
  <si>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</si>
  <si>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</si>
  <si>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</si>
  <si>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As at 1 January 2003</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</si>
  <si>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</si>
  <si>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</si>
  <si>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</si>
  <si>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</si>
  <si>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</si>
  <si>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Secretary</t>
  </si>
  <si>
    <t>Preceding Year Corresponding Period Ended</t>
  </si>
  <si>
    <t>Current Year Period Ended</t>
  </si>
  <si>
    <t>Net tangible asset per share (RM)</t>
  </si>
  <si>
    <t>As at 1 January 2002</t>
  </si>
  <si>
    <t>Issuance of new shares pursuant to ESOS</t>
  </si>
  <si>
    <t>gains not recognised in the income statement</t>
  </si>
  <si>
    <t>Individual quarter ended</t>
  </si>
  <si>
    <t>quarter</t>
  </si>
  <si>
    <t>Current year</t>
  </si>
  <si>
    <t>to date</t>
  </si>
  <si>
    <t>Total gain/ (loss) on disposals</t>
  </si>
  <si>
    <t>Corporate proposals</t>
  </si>
  <si>
    <t>Borrowings</t>
  </si>
  <si>
    <t>All of the above borrowings are denominated in Ringgit Malaysia.</t>
  </si>
  <si>
    <t>Short term borrowings</t>
  </si>
  <si>
    <t>Net loss for the year</t>
  </si>
  <si>
    <t>As at 31 December 2002</t>
  </si>
  <si>
    <t>Prior year adjustment</t>
  </si>
  <si>
    <t>As at 1 January 2002 (restated)</t>
  </si>
  <si>
    <t>As at 31 December 2003</t>
  </si>
  <si>
    <t>Foreign exchange differences, representing net</t>
  </si>
  <si>
    <t xml:space="preserve">As previously stated </t>
  </si>
  <si>
    <t>Prior year adjustments</t>
  </si>
  <si>
    <t>As at 1 January 2003 (restated)</t>
  </si>
  <si>
    <t>Gross profits</t>
  </si>
  <si>
    <t>As at 1 January 2004</t>
  </si>
  <si>
    <t>Others</t>
  </si>
  <si>
    <t>Consolidated profit before taxation</t>
  </si>
  <si>
    <t>PART B - EXPLANATORY NOTES PURSUANT TO APPENDIX 9B OF THE LISTING REQUIREMENTS OF BURSA MALAYSIA SECURITIES BHD</t>
  </si>
  <si>
    <t>Dividends</t>
  </si>
  <si>
    <t>The Group has not submitted any financial forecast or projection to any regulatory body in prior financial years. As such, there were no changes in estimates of amounts reported in prior financial years that have a material effect in the current quarter.</t>
  </si>
  <si>
    <t>Not applicable.</t>
  </si>
  <si>
    <t>The Group's effective taxation rate is disproportionate to its financial results mainly due non-availability of group relief for losses incurred by certain subsidiary companies, and certain expenses which are disallowed for taxation purposes.</t>
  </si>
  <si>
    <t>There were no sale of unquoted investments and/or properties outside the ordinary course of the Group's business for the financial period under review.</t>
  </si>
  <si>
    <t>31/12/04</t>
  </si>
  <si>
    <t>Profit from operations</t>
  </si>
  <si>
    <t>Profit before tax</t>
  </si>
  <si>
    <t>Profit after tax</t>
  </si>
  <si>
    <t>31/12/2004</t>
  </si>
  <si>
    <t>As at 31 December 2004</t>
  </si>
  <si>
    <t>There were no unusual items affecting assets, liabilities, equity, net income or cash flows during the financial period under review.</t>
  </si>
  <si>
    <t>Business segment analysis</t>
  </si>
  <si>
    <t>Review of performance</t>
  </si>
  <si>
    <t>There were no off balance sheet arrangements entered into nor were there any off balance sheet financial instruments issued as at the date of this report.</t>
  </si>
  <si>
    <t>There has been no material litigation as at the date of this report, the value of which exceeds 5% of the Group's net tangible assets.</t>
  </si>
  <si>
    <t>ended</t>
  </si>
  <si>
    <t>Share Capital</t>
  </si>
  <si>
    <t>Share Premium</t>
  </si>
  <si>
    <t>Reserves Attributable To Capital</t>
  </si>
  <si>
    <t>Accumulated Losses</t>
  </si>
  <si>
    <t>The Condensed Consolidated Financial Statements should be read in conjunction with the audited financial statements for the year ended 31 December 2004 and the accompanying notes to the interim financial statements.</t>
  </si>
  <si>
    <t>31/3/2005</t>
  </si>
  <si>
    <t>As at 1 January 2005</t>
  </si>
  <si>
    <t>Net increase in cash and cash equivalents</t>
  </si>
  <si>
    <t>These explanatory notes attached to the interim financial statements provide an explanation of events and transactions that are significant to an understanding of the changes in the financial position and performance of the Group since the year ended 31 December 2004.</t>
  </si>
  <si>
    <t>The accounting policies and methods of computation adopted by the Group in these interim financial statements are consistent with those adopted in the annual audited financial statements for the year ended 31 December 2004, except for adoption of the relevant new accounting standards, which became effective from 1 January 2005.</t>
  </si>
  <si>
    <t>The auditors' report of the Group's most recent annual audited financial statements for the year ended 31 December 2004 was not qualified.</t>
  </si>
  <si>
    <t>The valuations of property, plant and equipment have been brought forward without any amendment from the audited financial statements for the year ended 31 December 2004.</t>
  </si>
  <si>
    <t xml:space="preserve">There were no changes in the composition of the Group during the current quarter. </t>
  </si>
  <si>
    <t xml:space="preserve"> </t>
  </si>
  <si>
    <t>30/6/05</t>
  </si>
  <si>
    <t>30/6/04</t>
  </si>
  <si>
    <t>Interim financial statements for the quarter ended 30 June 2005</t>
  </si>
  <si>
    <t>30/6/2005</t>
  </si>
  <si>
    <t>As at 30 June 2005</t>
  </si>
  <si>
    <t>Net cashflow used in financing activities</t>
  </si>
  <si>
    <t>PART A - EXPLANATORY NOTES PURSUANT TO FRS 134</t>
  </si>
  <si>
    <t>YTD ended 30 June 2005</t>
  </si>
  <si>
    <t>YTD ended 30 June 2004</t>
  </si>
  <si>
    <t>There were no capital commitments not provided for in the interim financial statements as at 30 June 2005.</t>
  </si>
  <si>
    <t xml:space="preserve">6 months </t>
  </si>
  <si>
    <t>6 months</t>
  </si>
  <si>
    <t>The Group's business operations during the period under review have not been significantly affected by any seasonal/ cyclical factor.</t>
  </si>
  <si>
    <t>No dividend has been paid during the financial period ended 30 June 2005.</t>
  </si>
  <si>
    <t>There were no issuances, cancellations, repurchases, resale and repayments of debt and equity securities for the financial period ended 30 June 2005.</t>
  </si>
  <si>
    <t>There were no material transaction or event subsequent to the end of the current financial quarter up to the date of this report.</t>
  </si>
  <si>
    <t>Year to date ended</t>
  </si>
  <si>
    <t>The following are the corporate proposals that have been announced by the Company but not completed as at the date of this announcement: -</t>
  </si>
  <si>
    <t>A1.</t>
  </si>
  <si>
    <t>A2.</t>
  </si>
  <si>
    <t>A3.</t>
  </si>
  <si>
    <t>A4</t>
  </si>
  <si>
    <t>A5.</t>
  </si>
  <si>
    <t>A6.</t>
  </si>
  <si>
    <t>A7.</t>
  </si>
  <si>
    <t>A8.</t>
  </si>
  <si>
    <t>A9</t>
  </si>
  <si>
    <t>A10.</t>
  </si>
  <si>
    <t>A11.</t>
  </si>
  <si>
    <t>A12.</t>
  </si>
  <si>
    <t>A13.</t>
  </si>
  <si>
    <t>B1.</t>
  </si>
  <si>
    <t>B13.</t>
  </si>
  <si>
    <t>B12.</t>
  </si>
  <si>
    <t>B11.</t>
  </si>
  <si>
    <t>B10.</t>
  </si>
  <si>
    <t>B9.</t>
  </si>
  <si>
    <t>B8.</t>
  </si>
  <si>
    <t>B7.</t>
  </si>
  <si>
    <t>B6.</t>
  </si>
  <si>
    <t>B5.</t>
  </si>
  <si>
    <t>B4.</t>
  </si>
  <si>
    <t>B3.</t>
  </si>
  <si>
    <t>B2.</t>
  </si>
  <si>
    <t>(Company No. 47908-K)</t>
  </si>
  <si>
    <t>DIJAYA CORPORATION BERHAD</t>
  </si>
  <si>
    <t>These interim financial statements are unaudited and have been prepared in accordance with the requirements of Financial Reporting Standard ("FRS") 134: Interim Financial Reporting (formerly known as MASB 26) and Paragraph 9.22 of the Bursa Malaysia Securities Bhd ("Bursa Malaysia") Listing Requirements and should be read in conjunction with the Group's annual audited financial statements for the year ended 31 December 2004.</t>
  </si>
  <si>
    <t>17 August 2005</t>
  </si>
  <si>
    <t>Not applicable</t>
  </si>
  <si>
    <t>Barring any unforeseen circumstances, the Board is confident that the Group's performance for the current year ending 31 December 2005 will remain positive.</t>
  </si>
  <si>
    <t>B5</t>
  </si>
  <si>
    <t>B13</t>
  </si>
  <si>
    <t>B7</t>
  </si>
  <si>
    <t>B9</t>
  </si>
  <si>
    <t>Profit/ (Loss) before tax</t>
  </si>
  <si>
    <t>Group revenue improved marginally by 8.1% for the current quarter as compared to the preceding quarter and the profit before taxation was also higher by RM1.7 million or 12.5%.</t>
  </si>
  <si>
    <t>A8</t>
  </si>
  <si>
    <t>The first and final dividend of 3% less income tax of 28% in respect of the year ended 31 December 2004 and approved at the Annual General Meeting held on 24 June 2005 was paid to the shareholders on 22 July 2005.</t>
  </si>
  <si>
    <t>On 1 August 2005, Sinbor entered into a Call and Put Option Agreement with Dyno Nobel ASA, a major shareholder of TKB, in respect of another 3,360,000 TKB shares ("Option Shares") held by Sinbor. As per the Agreement, Dyno has a Call Option and Sinbor a Put Option at a price of RM1.50 per Option Share.</t>
  </si>
  <si>
    <t>Sinbor Corporation Sdn Bhd ("Sinbor"), an indirect wholly-owned subsidiary of the Company, currently holds 9,600,000 shares in Tenaga Kimia Bhd ("TKB") representing 30% equity interest in TKB. As announced on 2 August 2005, Sinbor will offer 960,000 TKB shares for sale at an offer price of RM1.50 per share pursuant to the proposed listing of TKB on the Second Board of Bursa Malaysia Securities Bhd.</t>
  </si>
  <si>
    <t>The Group's revenue for the current year to date increased by RM63.8 million or 125% to RM115.1 million from RM51.3 million in the corresponding period last year while the profit before tax increased by 14.3% to RM28.7 million from RM25.1 million last year.  The increases in the current year's revenue and profits were mainly attributable to the Group's property development activities in Tropicana Golf &amp; Country Resort and Damansara Indah Resort Homes.</t>
  </si>
  <si>
    <t>at the Extraordinary General Meeting held on 24 June 2005, the shareholders of the Company had approved the establishment of a new employee share option scheme for the Executive Directors and eligible employees of the Group ("Proposed ESOS"). The Proposed ESOS is pending implementation.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</si>
</sst>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_-* #,##0_-;\-* #,##0_-;_-* &quot;-&quot;_-;_-@_-"/>
    <numFmt numFmtId="181" formatCode="_-* #,##0\ _F_-;\-* #,##0\ _F_-;_-* &quot;-&quot;\ _F_-;_-@_-"/>
    <numFmt numFmtId="182" formatCode="_-* #,##0.00_-;\-* #,##0.00_-;_-* &quot;-&quot;??_-;_-@_-"/>
    <numFmt numFmtId="183" formatCode="_-* #,##0.00\ _F_-;\-* #,##0.00\ _F_-;_-* &quot;-&quot;??\ _F_-;_-@_-"/>
    <numFmt numFmtId="184" formatCode="_-&quot;£&quot;* #,##0_-;\-&quot;£&quot;* #,##0_-;_-&quot;£&quot;* &quot;-&quot;_-;_-@_-"/>
    <numFmt numFmtId="185" formatCode="&quot;ß&quot;#,##0;[Red]\-&quot;ß&quot;#,##0"/>
    <numFmt numFmtId="186" formatCode="_-&quot;ß&quot;* #,##0_-;\-&quot;ß&quot;* #,##0_-;_-&quot;ß&quot;* &quot;-&quot;_-;_-@_-"/>
    <numFmt numFmtId="187" formatCode="_-* #,##0\ &quot;F&quot;_-;\-* #,##0\ &quot;F&quot;_-;_-* &quot;-&quot;\ &quot;F&quot;_-;_-@_-"/>
    <numFmt numFmtId="188" formatCode="_-&quot;£&quot;* #,##0.00_-;\-&quot;£&quot;* #,##0.00_-;_-&quot;£&quot;* &quot;-&quot;??_-;_-@_-"/>
    <numFmt numFmtId="189" formatCode="&quot;ß&quot;#,##0.00;[Red]\-&quot;ß&quot;#,##0.00"/>
    <numFmt numFmtId="190" formatCode="_-&quot;ß&quot;* #,##0.00_-;\-&quot;ß&quot;* #,##0.00_-;_-&quot;ß&quot;* &quot;-&quot;??_-;_-@_-"/>
    <numFmt numFmtId="191" formatCode="_-* #,##0.00\ &quot;F&quot;_-;\-* #,##0.00\ &quot;F&quot;_-;_-* &quot;-&quot;??\ &quot;F&quot;_-;_-@_-"/>
    <numFmt numFmtId="192" formatCode="#,##0.00&quot; $&quot;;[Red]\-#,##0.00&quot; $&quot;"/>
    <numFmt numFmtId="193" formatCode="0.00_)"/>
    <numFmt numFmtId="194" formatCode="General_)"/>
    <numFmt numFmtId="195" formatCode="dd/mm/yy"/>
    <numFmt numFmtId="196" formatCode="dd/mm/yyyy"/>
    <numFmt numFmtId="197" formatCode="_(* #,##0.000_);_(* \(#,##0.000\);_(* &quot;-&quot;??_);_(@_)"/>
    <numFmt numFmtId="198" formatCode="_(* #,##0.000_);_(* \(#,##0.000\);_(* &quot;-&quot;???_);_(@_)"/>
    <numFmt numFmtId="199" formatCode="&quot;Yes&quot;;&quot;Yes&quot;;&quot;No&quot;"/>
    <numFmt numFmtId="200" formatCode="&quot;True&quot;;&quot;True&quot;;&quot;False&quot;"/>
    <numFmt numFmtId="201" formatCode="&quot;On&quot;;&quot;On&quot;;&quot;Off&quot;"/>
    <numFmt numFmtId="202" formatCode="[$€-2]\ #,##0.00_);[Red]\([$€-2]\ #,##0.00\)"/>
    <numFmt numFmtId="203" formatCode="#,##0.0_);\(#,##0.0\)"/>
    <numFmt numFmtId="204" formatCode="0_);\(0\)"/>
  </numFmts>
  <fonts count="2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b/>
      <u val="single"/>
      <sz val="12"/>
      <name val="Arial Narrow"/>
      <family val="2"/>
    </font>
    <font>
      <sz val="8"/>
      <name val="Arial Narrow"/>
      <family val="2"/>
    </font>
    <font>
      <b/>
      <sz val="11"/>
      <name val="Arial Narrow"/>
      <family val="2"/>
    </font>
    <font>
      <b/>
      <sz val="9"/>
      <name val="Arial Narrow"/>
      <family val="2"/>
    </font>
    <font>
      <sz val="11"/>
      <name val="Arial Narrow"/>
      <family val="2"/>
    </font>
    <font>
      <b/>
      <sz val="8"/>
      <name val="Tahoma"/>
      <family val="0"/>
    </font>
    <font>
      <b/>
      <sz val="8"/>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0" fillId="2" borderId="0" xfId="0" applyFont="1" applyFill="1" applyAlignment="1">
      <alignment/>
    </xf>
    <xf numFmtId="0" fontId="7" fillId="2" borderId="0" xfId="0" applyFont="1" applyFill="1" applyAlignment="1" quotePrefix="1">
      <alignment/>
    </xf>
    <xf numFmtId="0" fontId="7" fillId="2" borderId="0" xfId="0" applyFont="1" applyFill="1" applyAlignment="1">
      <alignment vertical="top"/>
    </xf>
    <xf numFmtId="0" fontId="10" fillId="2" borderId="0" xfId="0" applyFont="1" applyFill="1" applyAlignment="1">
      <alignment vertical="top" wrapText="1"/>
    </xf>
    <xf numFmtId="0" fontId="7" fillId="2" borderId="0" xfId="0" applyNumberFormat="1" applyFont="1" applyFill="1" applyAlignment="1">
      <alignment vertical="top" wrapText="1"/>
    </xf>
    <xf numFmtId="0" fontId="6" fillId="2" borderId="0" xfId="0" applyFont="1" applyFill="1" applyAlignment="1">
      <alignment horizontal="left" vertical="top"/>
    </xf>
    <xf numFmtId="0" fontId="7" fillId="2" borderId="0" xfId="0" applyFont="1" applyFill="1" applyAlignment="1">
      <alignment horizontal="left" vertical="top" wrapText="1"/>
    </xf>
    <xf numFmtId="0" fontId="7" fillId="2" borderId="0" xfId="0" applyFont="1" applyFill="1" applyAlignment="1">
      <alignment horizontal="justify" vertical="top" wrapText="1"/>
    </xf>
    <xf numFmtId="0" fontId="7" fillId="2" borderId="0" xfId="0" applyFont="1" applyFill="1" applyAlignment="1">
      <alignment horizontal="justify"/>
    </xf>
    <xf numFmtId="0" fontId="7" fillId="2" borderId="0" xfId="0" applyFont="1" applyFill="1" applyAlignment="1">
      <alignment/>
    </xf>
    <xf numFmtId="0" fontId="0" fillId="2" borderId="0" xfId="0" applyFill="1" applyAlignment="1">
      <alignment/>
    </xf>
    <xf numFmtId="0" fontId="16" fillId="2" borderId="0" xfId="0" applyFont="1" applyFill="1" applyAlignment="1">
      <alignment horizontal="right"/>
    </xf>
    <xf numFmtId="0" fontId="16" fillId="2" borderId="0" xfId="0" applyFont="1" applyFill="1" applyAlignment="1">
      <alignment horizontal="center"/>
    </xf>
    <xf numFmtId="0" fontId="13" fillId="2" borderId="0" xfId="0" applyFont="1" applyFill="1" applyAlignment="1">
      <alignment horizontal="center"/>
    </xf>
    <xf numFmtId="179" fontId="7" fillId="2" borderId="1" xfId="15" applyNumberFormat="1" applyFont="1" applyFill="1" applyBorder="1" applyAlignment="1">
      <alignment/>
    </xf>
    <xf numFmtId="179" fontId="7" fillId="2" borderId="0" xfId="15" applyNumberFormat="1" applyFont="1" applyFill="1" applyAlignment="1">
      <alignment/>
    </xf>
    <xf numFmtId="179" fontId="7" fillId="2" borderId="0" xfId="15" applyNumberFormat="1" applyFont="1" applyFill="1" applyBorder="1" applyAlignment="1">
      <alignment/>
    </xf>
    <xf numFmtId="0" fontId="7" fillId="2" borderId="0" xfId="0" applyFont="1" applyFill="1" applyAlignment="1">
      <alignment horizontal="left" indent="1"/>
    </xf>
    <xf numFmtId="179" fontId="6" fillId="2" borderId="2" xfId="15" applyNumberFormat="1" applyFont="1" applyFill="1" applyBorder="1" applyAlignment="1">
      <alignment/>
    </xf>
    <xf numFmtId="179" fontId="7" fillId="2" borderId="2" xfId="15" applyNumberFormat="1" applyFont="1" applyFill="1" applyBorder="1" applyAlignment="1">
      <alignment/>
    </xf>
    <xf numFmtId="0" fontId="7" fillId="2" borderId="0" xfId="0" applyNumberFormat="1" applyFont="1" applyFill="1" applyAlignment="1">
      <alignment horizontal="justify"/>
    </xf>
    <xf numFmtId="0" fontId="6" fillId="2" borderId="0" xfId="0" applyFont="1" applyFill="1" applyAlignment="1">
      <alignment horizontal="justify"/>
    </xf>
    <xf numFmtId="0" fontId="18" fillId="2" borderId="0" xfId="0" applyFont="1" applyFill="1" applyBorder="1" applyAlignment="1" quotePrefix="1">
      <alignment horizontal="right" vertical="top" wrapText="1"/>
    </xf>
    <xf numFmtId="0" fontId="18" fillId="2" borderId="0" xfId="0" applyFont="1" applyFill="1" applyBorder="1" applyAlignment="1">
      <alignment horizontal="right" vertical="top" wrapText="1"/>
    </xf>
    <xf numFmtId="179" fontId="7" fillId="2" borderId="0" xfId="15" applyNumberFormat="1" applyFont="1" applyFill="1" applyAlignment="1">
      <alignment/>
    </xf>
    <xf numFmtId="179" fontId="7" fillId="2" borderId="0" xfId="15" applyNumberFormat="1" applyFont="1" applyFill="1" applyBorder="1" applyAlignment="1">
      <alignment/>
    </xf>
    <xf numFmtId="0" fontId="7" fillId="2" borderId="0" xfId="0" applyNumberFormat="1" applyFont="1" applyFill="1" applyAlignment="1">
      <alignment/>
    </xf>
    <xf numFmtId="179" fontId="7" fillId="2" borderId="0" xfId="0" applyNumberFormat="1" applyFont="1" applyFill="1" applyAlignment="1">
      <alignment/>
    </xf>
    <xf numFmtId="14" fontId="18" fillId="2" borderId="0" xfId="0" applyNumberFormat="1" applyFont="1" applyFill="1" applyBorder="1" applyAlignment="1" quotePrefix="1">
      <alignment horizontal="right"/>
    </xf>
    <xf numFmtId="0" fontId="18" fillId="2" borderId="0" xfId="0" applyFont="1" applyFill="1" applyBorder="1" applyAlignment="1">
      <alignment horizontal="right"/>
    </xf>
    <xf numFmtId="179" fontId="7" fillId="2" borderId="0" xfId="15" applyNumberFormat="1" applyFont="1" applyFill="1" applyAlignment="1" quotePrefix="1">
      <alignment horizontal="right"/>
    </xf>
    <xf numFmtId="0" fontId="6" fillId="2" borderId="0" xfId="0" applyFont="1" applyFill="1" applyAlignment="1" quotePrefix="1">
      <alignment/>
    </xf>
    <xf numFmtId="179" fontId="7" fillId="2" borderId="3" xfId="15" applyNumberFormat="1" applyFont="1" applyFill="1" applyBorder="1" applyAlignment="1">
      <alignment/>
    </xf>
    <xf numFmtId="179" fontId="7" fillId="2" borderId="2" xfId="15" applyNumberFormat="1" applyFont="1" applyFill="1" applyBorder="1" applyAlignment="1" quotePrefix="1">
      <alignment horizontal="right"/>
    </xf>
    <xf numFmtId="179" fontId="7" fillId="2" borderId="0" xfId="15" applyNumberFormat="1" applyFont="1" applyFill="1" applyBorder="1" applyAlignment="1" quotePrefix="1">
      <alignment horizontal="right"/>
    </xf>
    <xf numFmtId="0" fontId="7" fillId="2" borderId="0" xfId="0" applyFont="1" applyFill="1" applyAlignment="1">
      <alignment horizontal="left"/>
    </xf>
    <xf numFmtId="14" fontId="18" fillId="2" borderId="0" xfId="0" applyNumberFormat="1" applyFont="1" applyFill="1" applyBorder="1" applyAlignment="1">
      <alignment horizontal="right"/>
    </xf>
    <xf numFmtId="0" fontId="7" fillId="2" borderId="0" xfId="0" applyFont="1" applyFill="1" applyAlignment="1">
      <alignment horizontal="right"/>
    </xf>
    <xf numFmtId="179" fontId="7" fillId="2" borderId="0" xfId="15" applyNumberFormat="1" applyFont="1" applyFill="1" applyAlignment="1">
      <alignment horizontal="right"/>
    </xf>
    <xf numFmtId="179" fontId="7" fillId="2" borderId="0" xfId="15" applyNumberFormat="1" applyFont="1" applyFill="1" applyAlignment="1">
      <alignment horizontal="center"/>
    </xf>
    <xf numFmtId="0" fontId="8" fillId="2" borderId="0" xfId="0" applyFont="1" applyFill="1" applyBorder="1" applyAlignment="1">
      <alignment horizontal="center"/>
    </xf>
    <xf numFmtId="14" fontId="8" fillId="2" borderId="0" xfId="0" applyNumberFormat="1" applyFont="1" applyFill="1" applyBorder="1" applyAlignment="1" quotePrefix="1">
      <alignment horizontal="center"/>
    </xf>
    <xf numFmtId="0" fontId="7" fillId="2" borderId="0" xfId="0" applyFont="1" applyFill="1" applyBorder="1" applyAlignment="1">
      <alignment/>
    </xf>
    <xf numFmtId="179" fontId="7" fillId="2" borderId="0" xfId="0" applyNumberFormat="1" applyFont="1" applyFill="1" applyBorder="1" applyAlignment="1">
      <alignment/>
    </xf>
    <xf numFmtId="0" fontId="6" fillId="2" borderId="0" xfId="0" applyFont="1" applyFill="1" applyBorder="1" applyAlignment="1">
      <alignment/>
    </xf>
    <xf numFmtId="0" fontId="7" fillId="2" borderId="0" xfId="0" applyFont="1" applyFill="1" applyBorder="1" applyAlignment="1">
      <alignment/>
    </xf>
    <xf numFmtId="0" fontId="7" fillId="2" borderId="0" xfId="0" applyNumberFormat="1" applyFont="1" applyFill="1" applyBorder="1" applyAlignment="1">
      <alignment horizontal="justify" wrapText="1"/>
    </xf>
    <xf numFmtId="0" fontId="7" fillId="2" borderId="0" xfId="0" applyNumberFormat="1" applyFont="1" applyFill="1" applyBorder="1" applyAlignment="1">
      <alignment wrapText="1"/>
    </xf>
    <xf numFmtId="0" fontId="11" fillId="2" borderId="0" xfId="0" applyFont="1" applyFill="1" applyBorder="1" applyAlignment="1">
      <alignment horizontal="left"/>
    </xf>
    <xf numFmtId="179" fontId="11" fillId="2" borderId="0" xfId="15" applyNumberFormat="1" applyFont="1" applyFill="1" applyBorder="1" applyAlignment="1">
      <alignment/>
    </xf>
    <xf numFmtId="179" fontId="11" fillId="2" borderId="0" xfId="15" applyNumberFormat="1" applyFont="1" applyFill="1" applyBorder="1" applyAlignment="1">
      <alignment horizontal="left"/>
    </xf>
    <xf numFmtId="0" fontId="12" fillId="2" borderId="0" xfId="0" applyFont="1" applyFill="1" applyBorder="1" applyAlignment="1">
      <alignment horizontal="left"/>
    </xf>
    <xf numFmtId="179" fontId="11" fillId="2" borderId="2" xfId="15" applyNumberFormat="1" applyFont="1" applyFill="1" applyBorder="1" applyAlignment="1">
      <alignment/>
    </xf>
    <xf numFmtId="179" fontId="11" fillId="2" borderId="0" xfId="0" applyNumberFormat="1" applyFont="1" applyFill="1" applyBorder="1" applyAlignment="1">
      <alignment/>
    </xf>
    <xf numFmtId="0" fontId="18" fillId="2" borderId="0" xfId="0" applyFont="1" applyFill="1" applyAlignment="1">
      <alignment horizontal="right"/>
    </xf>
    <xf numFmtId="178" fontId="7" fillId="2" borderId="4" xfId="15" applyNumberFormat="1" applyFont="1" applyFill="1" applyBorder="1" applyAlignment="1">
      <alignment/>
    </xf>
    <xf numFmtId="0" fontId="10" fillId="2" borderId="0" xfId="0" applyFont="1" applyFill="1" applyAlignment="1">
      <alignment horizontal="center"/>
    </xf>
    <xf numFmtId="15" fontId="7" fillId="2" borderId="0" xfId="0" applyNumberFormat="1" applyFont="1" applyFill="1" applyAlignment="1" quotePrefix="1">
      <alignment/>
    </xf>
    <xf numFmtId="0" fontId="6" fillId="2" borderId="0" xfId="0" applyFont="1" applyFill="1" applyAlignment="1">
      <alignment horizontal="center"/>
    </xf>
    <xf numFmtId="14" fontId="6" fillId="2" borderId="0" xfId="15" applyNumberFormat="1" applyFont="1" applyFill="1" applyAlignment="1" quotePrefix="1">
      <alignment horizontal="right"/>
    </xf>
    <xf numFmtId="179" fontId="6" fillId="2" borderId="0" xfId="15" applyNumberFormat="1" applyFont="1" applyFill="1" applyAlignment="1">
      <alignment horizontal="right"/>
    </xf>
    <xf numFmtId="0" fontId="11" fillId="2" borderId="0" xfId="0" applyFont="1" applyFill="1" applyAlignment="1">
      <alignment vertical="top"/>
    </xf>
    <xf numFmtId="0" fontId="11" fillId="2" borderId="0" xfId="0" applyFont="1" applyFill="1" applyAlignment="1">
      <alignment vertical="top" wrapText="1"/>
    </xf>
    <xf numFmtId="179" fontId="12" fillId="2" borderId="0" xfId="15" applyNumberFormat="1" applyFont="1" applyFill="1" applyAlignment="1">
      <alignment vertical="top" wrapText="1"/>
    </xf>
    <xf numFmtId="179" fontId="12" fillId="2" borderId="0" xfId="15" applyNumberFormat="1" applyFont="1" applyFill="1" applyBorder="1" applyAlignment="1">
      <alignment vertical="top" wrapText="1"/>
    </xf>
    <xf numFmtId="179" fontId="11" fillId="2" borderId="0" xfId="15" applyNumberFormat="1" applyFont="1" applyFill="1" applyBorder="1" applyAlignment="1">
      <alignment vertical="top" wrapText="1"/>
    </xf>
    <xf numFmtId="179" fontId="12" fillId="2" borderId="3" xfId="15" applyNumberFormat="1" applyFont="1" applyFill="1" applyBorder="1" applyAlignment="1">
      <alignment vertical="top" wrapText="1"/>
    </xf>
    <xf numFmtId="179" fontId="11" fillId="2" borderId="3" xfId="15" applyNumberFormat="1" applyFont="1" applyFill="1" applyBorder="1" applyAlignment="1">
      <alignment vertical="top" wrapText="1"/>
    </xf>
    <xf numFmtId="179" fontId="12" fillId="2" borderId="2" xfId="15" applyNumberFormat="1" applyFont="1" applyFill="1" applyBorder="1" applyAlignment="1">
      <alignment vertical="top" wrapText="1"/>
    </xf>
    <xf numFmtId="179" fontId="11" fillId="2" borderId="2" xfId="15" applyNumberFormat="1" applyFont="1" applyFill="1" applyBorder="1" applyAlignment="1">
      <alignment vertical="top" wrapText="1"/>
    </xf>
    <xf numFmtId="179" fontId="11" fillId="2" borderId="0" xfId="15" applyNumberFormat="1" applyFont="1" applyFill="1" applyAlignment="1">
      <alignment vertical="top" wrapText="1"/>
    </xf>
    <xf numFmtId="0" fontId="13" fillId="2" borderId="0" xfId="0" applyFont="1" applyFill="1" applyBorder="1" applyAlignment="1">
      <alignment horizontal="justify" vertical="center"/>
    </xf>
    <xf numFmtId="0" fontId="10" fillId="2" borderId="0" xfId="0" applyFont="1" applyFill="1" applyAlignment="1">
      <alignment horizontal="left" vertical="center" wrapText="1"/>
    </xf>
    <xf numFmtId="0" fontId="10" fillId="2" borderId="0" xfId="0" applyFont="1" applyFill="1" applyAlignment="1">
      <alignment horizontal="right"/>
    </xf>
    <xf numFmtId="0" fontId="13" fillId="2" borderId="0" xfId="0" applyFont="1" applyFill="1" applyBorder="1" applyAlignment="1">
      <alignment/>
    </xf>
    <xf numFmtId="0" fontId="13" fillId="2" borderId="0" xfId="0" applyFont="1" applyFill="1" applyBorder="1" applyAlignment="1">
      <alignment horizontal="right"/>
    </xf>
    <xf numFmtId="0" fontId="16" fillId="2" borderId="0" xfId="0" applyFont="1" applyFill="1" applyBorder="1" applyAlignment="1">
      <alignment horizontal="right"/>
    </xf>
    <xf numFmtId="0" fontId="6" fillId="2" borderId="0" xfId="0" applyFont="1" applyFill="1" applyBorder="1" applyAlignment="1">
      <alignment horizontal="center"/>
    </xf>
    <xf numFmtId="179" fontId="6" fillId="2" borderId="0" xfId="15" applyNumberFormat="1" applyFont="1" applyFill="1" applyAlignment="1">
      <alignment/>
    </xf>
    <xf numFmtId="179" fontId="6" fillId="2" borderId="0" xfId="15" applyNumberFormat="1" applyFont="1" applyFill="1" applyBorder="1" applyAlignment="1">
      <alignment/>
    </xf>
    <xf numFmtId="179" fontId="6" fillId="2" borderId="3" xfId="15" applyNumberFormat="1" applyFont="1" applyFill="1" applyBorder="1" applyAlignment="1">
      <alignment/>
    </xf>
    <xf numFmtId="0" fontId="16" fillId="2" borderId="0" xfId="0" applyFont="1" applyFill="1" applyAlignment="1">
      <alignment/>
    </xf>
    <xf numFmtId="0" fontId="15" fillId="2" borderId="0" xfId="0" applyFont="1" applyFill="1" applyAlignment="1">
      <alignment/>
    </xf>
    <xf numFmtId="0" fontId="10" fillId="2" borderId="0" xfId="0" applyFont="1" applyFill="1" applyBorder="1" applyAlignment="1">
      <alignment/>
    </xf>
    <xf numFmtId="0" fontId="6" fillId="2" borderId="0" xfId="0" applyFont="1" applyFill="1" applyBorder="1" applyAlignment="1">
      <alignment/>
    </xf>
    <xf numFmtId="0" fontId="18" fillId="2" borderId="0" xfId="0" applyFont="1" applyFill="1" applyAlignment="1">
      <alignment/>
    </xf>
    <xf numFmtId="14" fontId="16" fillId="2" borderId="0" xfId="0" applyNumberFormat="1" applyFont="1" applyFill="1" applyAlignment="1" quotePrefix="1">
      <alignment horizontal="right"/>
    </xf>
    <xf numFmtId="0" fontId="13" fillId="2" borderId="0" xfId="0" applyFont="1" applyFill="1" applyAlignment="1">
      <alignment horizontal="right"/>
    </xf>
    <xf numFmtId="0" fontId="7" fillId="2" borderId="0" xfId="0" applyFont="1" applyFill="1" applyAlignment="1">
      <alignment horizontal="left" indent="2"/>
    </xf>
    <xf numFmtId="0" fontId="18" fillId="2" borderId="0" xfId="0" applyFont="1" applyFill="1" applyAlignment="1">
      <alignment horizontal="left" indent="2"/>
    </xf>
    <xf numFmtId="179" fontId="6" fillId="2" borderId="5" xfId="15" applyNumberFormat="1" applyFont="1" applyFill="1" applyBorder="1" applyAlignment="1">
      <alignment/>
    </xf>
    <xf numFmtId="179" fontId="7" fillId="2" borderId="5" xfId="15" applyNumberFormat="1" applyFont="1" applyFill="1" applyBorder="1" applyAlignment="1">
      <alignment/>
    </xf>
    <xf numFmtId="179" fontId="6" fillId="2" borderId="6" xfId="15" applyNumberFormat="1" applyFont="1" applyFill="1" applyBorder="1" applyAlignment="1">
      <alignment/>
    </xf>
    <xf numFmtId="179" fontId="7" fillId="2" borderId="6" xfId="15" applyNumberFormat="1" applyFont="1" applyFill="1" applyBorder="1" applyAlignment="1">
      <alignment/>
    </xf>
    <xf numFmtId="179" fontId="6" fillId="2" borderId="7" xfId="15" applyNumberFormat="1" applyFont="1" applyFill="1" applyBorder="1" applyAlignment="1">
      <alignment/>
    </xf>
    <xf numFmtId="179" fontId="7" fillId="2" borderId="7" xfId="15" applyNumberFormat="1" applyFont="1" applyFill="1" applyBorder="1" applyAlignment="1">
      <alignment/>
    </xf>
    <xf numFmtId="179" fontId="6" fillId="2" borderId="8" xfId="15" applyNumberFormat="1" applyFont="1" applyFill="1" applyBorder="1" applyAlignment="1">
      <alignment/>
    </xf>
    <xf numFmtId="179" fontId="7" fillId="2" borderId="8" xfId="15" applyNumberFormat="1" applyFont="1" applyFill="1" applyBorder="1" applyAlignment="1">
      <alignment/>
    </xf>
    <xf numFmtId="0" fontId="16" fillId="2" borderId="0" xfId="0" applyFont="1" applyFill="1" applyAlignment="1">
      <alignment/>
    </xf>
    <xf numFmtId="0" fontId="18" fillId="2" borderId="0" xfId="0" applyFont="1" applyFill="1" applyAlignment="1">
      <alignment/>
    </xf>
    <xf numFmtId="179" fontId="6" fillId="2" borderId="9" xfId="15" applyNumberFormat="1" applyFont="1" applyFill="1" applyBorder="1" applyAlignment="1">
      <alignment/>
    </xf>
    <xf numFmtId="179" fontId="7" fillId="2" borderId="9" xfId="15" applyNumberFormat="1" applyFont="1" applyFill="1" applyBorder="1" applyAlignment="1">
      <alignment/>
    </xf>
    <xf numFmtId="43" fontId="6" fillId="2" borderId="0" xfId="15" applyFont="1" applyFill="1" applyAlignment="1">
      <alignment/>
    </xf>
    <xf numFmtId="43" fontId="7" fillId="2" borderId="0" xfId="15" applyFont="1" applyFill="1" applyAlignment="1">
      <alignment/>
    </xf>
    <xf numFmtId="0" fontId="13" fillId="2" borderId="0" xfId="0" applyFont="1" applyFill="1" applyBorder="1" applyAlignment="1">
      <alignment vertical="center"/>
    </xf>
    <xf numFmtId="0" fontId="14" fillId="2" borderId="0" xfId="0" applyFont="1" applyFill="1" applyAlignment="1">
      <alignment/>
    </xf>
    <xf numFmtId="0" fontId="13" fillId="2" borderId="0" xfId="0" applyFont="1" applyFill="1" applyAlignment="1">
      <alignment/>
    </xf>
    <xf numFmtId="0" fontId="13" fillId="2" borderId="0" xfId="0" applyFont="1" applyFill="1" applyAlignment="1">
      <alignment horizontal="right" wrapText="1"/>
    </xf>
    <xf numFmtId="0" fontId="13" fillId="2" borderId="0" xfId="0" applyFont="1" applyFill="1" applyBorder="1" applyAlignment="1">
      <alignment horizontal="center"/>
    </xf>
    <xf numFmtId="15" fontId="16" fillId="2" borderId="0" xfId="0" applyNumberFormat="1" applyFont="1" applyFill="1" applyAlignment="1" quotePrefix="1">
      <alignment horizontal="right"/>
    </xf>
    <xf numFmtId="0" fontId="16" fillId="2" borderId="0" xfId="0" applyFont="1" applyFill="1" applyBorder="1" applyAlignment="1">
      <alignment horizontal="center"/>
    </xf>
    <xf numFmtId="179" fontId="6" fillId="2" borderId="0" xfId="15" applyNumberFormat="1" applyFont="1" applyFill="1" applyAlignment="1">
      <alignment/>
    </xf>
    <xf numFmtId="179" fontId="6" fillId="2" borderId="0" xfId="15" applyNumberFormat="1" applyFont="1" applyFill="1" applyBorder="1" applyAlignment="1">
      <alignment/>
    </xf>
    <xf numFmtId="9" fontId="7" fillId="2" borderId="0" xfId="21" applyFont="1" applyFill="1" applyBorder="1" applyAlignment="1">
      <alignment/>
    </xf>
    <xf numFmtId="179" fontId="6" fillId="2" borderId="3" xfId="15" applyNumberFormat="1" applyFont="1" applyFill="1" applyBorder="1" applyAlignment="1">
      <alignment/>
    </xf>
    <xf numFmtId="179" fontId="7" fillId="2" borderId="3" xfId="15" applyNumberFormat="1" applyFont="1" applyFill="1" applyBorder="1" applyAlignment="1">
      <alignment/>
    </xf>
    <xf numFmtId="0" fontId="18" fillId="2" borderId="0" xfId="0" applyFont="1" applyFill="1" applyAlignment="1">
      <alignment horizontal="left" indent="1"/>
    </xf>
    <xf numFmtId="179" fontId="6" fillId="2" borderId="10" xfId="15" applyNumberFormat="1" applyFont="1" applyFill="1" applyBorder="1" applyAlignment="1">
      <alignment/>
    </xf>
    <xf numFmtId="179" fontId="7" fillId="2" borderId="11" xfId="15" applyNumberFormat="1" applyFont="1" applyFill="1" applyBorder="1" applyAlignment="1">
      <alignment/>
    </xf>
    <xf numFmtId="179" fontId="6" fillId="2" borderId="12" xfId="15" applyNumberFormat="1" applyFont="1" applyFill="1" applyBorder="1" applyAlignment="1">
      <alignment/>
    </xf>
    <xf numFmtId="179" fontId="7" fillId="2" borderId="13" xfId="15" applyNumberFormat="1" applyFont="1" applyFill="1" applyBorder="1" applyAlignment="1">
      <alignment/>
    </xf>
    <xf numFmtId="0" fontId="7" fillId="2" borderId="0" xfId="0" applyFont="1" applyFill="1" applyBorder="1" applyAlignment="1">
      <alignment wrapText="1"/>
    </xf>
    <xf numFmtId="0" fontId="18" fillId="2" borderId="0" xfId="0" applyFont="1" applyFill="1" applyBorder="1" applyAlignment="1">
      <alignment wrapText="1"/>
    </xf>
    <xf numFmtId="179" fontId="6" fillId="2" borderId="9" xfId="15" applyNumberFormat="1" applyFont="1" applyFill="1" applyBorder="1" applyAlignment="1">
      <alignment/>
    </xf>
    <xf numFmtId="179" fontId="7" fillId="2" borderId="9" xfId="15" applyNumberFormat="1" applyFont="1" applyFill="1" applyBorder="1" applyAlignment="1">
      <alignment/>
    </xf>
    <xf numFmtId="0" fontId="7" fillId="2" borderId="0" xfId="0" applyFont="1" applyFill="1" applyBorder="1" applyAlignment="1">
      <alignment vertical="center" wrapText="1"/>
    </xf>
    <xf numFmtId="0" fontId="18" fillId="2" borderId="0" xfId="0" applyFont="1" applyFill="1" applyBorder="1" applyAlignment="1">
      <alignment vertical="center" wrapText="1"/>
    </xf>
    <xf numFmtId="0" fontId="18" fillId="2" borderId="0" xfId="0" applyFont="1" applyFill="1" applyBorder="1" applyAlignment="1">
      <alignment/>
    </xf>
    <xf numFmtId="179" fontId="7" fillId="2" borderId="0" xfId="15" applyNumberFormat="1" applyFont="1" applyFill="1" applyBorder="1" applyAlignment="1">
      <alignment horizontal="center"/>
    </xf>
    <xf numFmtId="179" fontId="6" fillId="2" borderId="0" xfId="15" applyNumberFormat="1" applyFont="1" applyFill="1" applyBorder="1" applyAlignment="1">
      <alignment horizontal="center"/>
    </xf>
    <xf numFmtId="178" fontId="7" fillId="2" borderId="0" xfId="0" applyNumberFormat="1" applyFont="1" applyFill="1" applyBorder="1" applyAlignment="1">
      <alignment horizontal="center"/>
    </xf>
    <xf numFmtId="178" fontId="6" fillId="2" borderId="4" xfId="0" applyNumberFormat="1" applyFont="1" applyFill="1" applyBorder="1" applyAlignment="1">
      <alignment horizontal="center"/>
    </xf>
    <xf numFmtId="178" fontId="7" fillId="2" borderId="4" xfId="0" applyNumberFormat="1" applyFont="1" applyFill="1" applyBorder="1" applyAlignment="1">
      <alignment horizontal="center"/>
    </xf>
    <xf numFmtId="0" fontId="7" fillId="2" borderId="0" xfId="0" applyFont="1" applyFill="1" applyBorder="1" applyAlignment="1">
      <alignment horizontal="left" indent="1"/>
    </xf>
    <xf numFmtId="0" fontId="17" fillId="2" borderId="0" xfId="0" applyFont="1" applyFill="1" applyBorder="1" applyAlignment="1">
      <alignment horizontal="justify" vertical="center"/>
    </xf>
    <xf numFmtId="179" fontId="18" fillId="2" borderId="0" xfId="15" applyNumberFormat="1" applyFont="1" applyFill="1" applyAlignment="1">
      <alignment/>
    </xf>
    <xf numFmtId="179" fontId="18" fillId="2" borderId="0" xfId="15" applyNumberFormat="1" applyFont="1" applyFill="1" applyBorder="1" applyAlignment="1">
      <alignment/>
    </xf>
    <xf numFmtId="0" fontId="13" fillId="2" borderId="0" xfId="0" applyFont="1" applyFill="1" applyAlignment="1">
      <alignment horizontal="center"/>
    </xf>
    <xf numFmtId="0" fontId="13" fillId="2" borderId="0" xfId="0" applyFont="1" applyFill="1" applyBorder="1" applyAlignment="1">
      <alignment horizontal="justify" vertical="center"/>
    </xf>
    <xf numFmtId="0" fontId="16" fillId="2" borderId="0" xfId="0" applyFont="1" applyFill="1" applyAlignment="1">
      <alignment horizontal="center"/>
    </xf>
    <xf numFmtId="0" fontId="13" fillId="2" borderId="0" xfId="0" applyFont="1" applyFill="1" applyBorder="1" applyAlignment="1">
      <alignment horizontal="right" wrapText="1"/>
    </xf>
    <xf numFmtId="0" fontId="13" fillId="2" borderId="0" xfId="0" applyFont="1" applyFill="1" applyBorder="1" applyAlignment="1">
      <alignment wrapText="1"/>
    </xf>
    <xf numFmtId="179" fontId="6" fillId="2" borderId="0" xfId="15" applyNumberFormat="1" applyFont="1" applyFill="1" applyAlignment="1">
      <alignment horizontal="center"/>
    </xf>
    <xf numFmtId="0" fontId="7" fillId="2" borderId="0" xfId="0" applyFont="1" applyFill="1" applyAlignment="1">
      <alignment horizontal="justify" vertical="top"/>
    </xf>
    <xf numFmtId="0" fontId="7" fillId="2" borderId="0" xfId="0" applyFont="1" applyFill="1" applyAlignment="1">
      <alignment horizontal="justify"/>
    </xf>
    <xf numFmtId="0" fontId="18" fillId="2" borderId="0" xfId="0" applyFont="1" applyFill="1" applyBorder="1" applyAlignment="1">
      <alignment horizontal="center" vertical="top" wrapText="1"/>
    </xf>
    <xf numFmtId="0" fontId="7" fillId="2" borderId="0" xfId="0" applyNumberFormat="1" applyFont="1" applyFill="1" applyAlignment="1">
      <alignment horizontal="justify"/>
    </xf>
    <xf numFmtId="0" fontId="7" fillId="2" borderId="0" xfId="0" applyNumberFormat="1" applyFont="1" applyFill="1" applyAlignment="1">
      <alignment horizontal="justify" vertical="top" wrapText="1"/>
    </xf>
    <xf numFmtId="0" fontId="6" fillId="2" borderId="0" xfId="0" applyFont="1" applyFill="1" applyAlignment="1">
      <alignment horizontal="justify"/>
    </xf>
    <xf numFmtId="0" fontId="18" fillId="2" borderId="0"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2</xdr:row>
      <xdr:rowOff>0</xdr:rowOff>
    </xdr:from>
    <xdr:ext cx="76200" cy="200025"/>
    <xdr:sp>
      <xdr:nvSpPr>
        <xdr:cNvPr id="1" name="TextBox 3"/>
        <xdr:cNvSpPr txBox="1">
          <a:spLocks noChangeArrowheads="1"/>
        </xdr:cNvSpPr>
      </xdr:nvSpPr>
      <xdr:spPr>
        <a:xfrm>
          <a:off x="1619250" y="40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144</xdr:row>
      <xdr:rowOff>0</xdr:rowOff>
    </xdr:from>
    <xdr:to>
      <xdr:col>10</xdr:col>
      <xdr:colOff>0</xdr:colOff>
      <xdr:row>144</xdr:row>
      <xdr:rowOff>0</xdr:rowOff>
    </xdr:to>
    <xdr:sp>
      <xdr:nvSpPr>
        <xdr:cNvPr id="2" name="TextBox 7"/>
        <xdr:cNvSpPr txBox="1">
          <a:spLocks noChangeArrowheads="1"/>
        </xdr:cNvSpPr>
      </xdr:nvSpPr>
      <xdr:spPr>
        <a:xfrm>
          <a:off x="1247775" y="28803600"/>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144</xdr:row>
      <xdr:rowOff>0</xdr:rowOff>
    </xdr:from>
    <xdr:to>
      <xdr:col>9</xdr:col>
      <xdr:colOff>838200</xdr:colOff>
      <xdr:row>144</xdr:row>
      <xdr:rowOff>0</xdr:rowOff>
    </xdr:to>
    <xdr:sp>
      <xdr:nvSpPr>
        <xdr:cNvPr id="3" name="TextBox 8"/>
        <xdr:cNvSpPr txBox="1">
          <a:spLocks noChangeArrowheads="1"/>
        </xdr:cNvSpPr>
      </xdr:nvSpPr>
      <xdr:spPr>
        <a:xfrm>
          <a:off x="1247775" y="28803600"/>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147</xdr:row>
      <xdr:rowOff>0</xdr:rowOff>
    </xdr:from>
    <xdr:to>
      <xdr:col>9</xdr:col>
      <xdr:colOff>828675</xdr:colOff>
      <xdr:row>147</xdr:row>
      <xdr:rowOff>0</xdr:rowOff>
    </xdr:to>
    <xdr:sp>
      <xdr:nvSpPr>
        <xdr:cNvPr id="4" name="TextBox 10"/>
        <xdr:cNvSpPr txBox="1">
          <a:spLocks noChangeArrowheads="1"/>
        </xdr:cNvSpPr>
      </xdr:nvSpPr>
      <xdr:spPr>
        <a:xfrm>
          <a:off x="933450" y="29403675"/>
          <a:ext cx="62198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178</xdr:row>
      <xdr:rowOff>0</xdr:rowOff>
    </xdr:from>
    <xdr:to>
      <xdr:col>10</xdr:col>
      <xdr:colOff>0</xdr:colOff>
      <xdr:row>178</xdr:row>
      <xdr:rowOff>0</xdr:rowOff>
    </xdr:to>
    <xdr:sp>
      <xdr:nvSpPr>
        <xdr:cNvPr id="5" name="TextBox 11"/>
        <xdr:cNvSpPr txBox="1">
          <a:spLocks noChangeArrowheads="1"/>
        </xdr:cNvSpPr>
      </xdr:nvSpPr>
      <xdr:spPr>
        <a:xfrm>
          <a:off x="933450" y="35375850"/>
          <a:ext cx="6238875"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178</xdr:row>
      <xdr:rowOff>0</xdr:rowOff>
    </xdr:from>
    <xdr:to>
      <xdr:col>10</xdr:col>
      <xdr:colOff>0</xdr:colOff>
      <xdr:row>178</xdr:row>
      <xdr:rowOff>0</xdr:rowOff>
    </xdr:to>
    <xdr:sp>
      <xdr:nvSpPr>
        <xdr:cNvPr id="6" name="TextBox 12"/>
        <xdr:cNvSpPr txBox="1">
          <a:spLocks noChangeArrowheads="1"/>
        </xdr:cNvSpPr>
      </xdr:nvSpPr>
      <xdr:spPr>
        <a:xfrm>
          <a:off x="933450" y="35375850"/>
          <a:ext cx="6238875"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178</xdr:row>
      <xdr:rowOff>0</xdr:rowOff>
    </xdr:from>
    <xdr:to>
      <xdr:col>9</xdr:col>
      <xdr:colOff>838200</xdr:colOff>
      <xdr:row>178</xdr:row>
      <xdr:rowOff>0</xdr:rowOff>
    </xdr:to>
    <xdr:sp>
      <xdr:nvSpPr>
        <xdr:cNvPr id="7" name="TextBox 13"/>
        <xdr:cNvSpPr txBox="1">
          <a:spLocks noChangeArrowheads="1"/>
        </xdr:cNvSpPr>
      </xdr:nvSpPr>
      <xdr:spPr>
        <a:xfrm>
          <a:off x="933450" y="35375850"/>
          <a:ext cx="62293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182</xdr:row>
      <xdr:rowOff>0</xdr:rowOff>
    </xdr:from>
    <xdr:to>
      <xdr:col>10</xdr:col>
      <xdr:colOff>0</xdr:colOff>
      <xdr:row>182</xdr:row>
      <xdr:rowOff>0</xdr:rowOff>
    </xdr:to>
    <xdr:sp>
      <xdr:nvSpPr>
        <xdr:cNvPr id="8" name="TextBox 14"/>
        <xdr:cNvSpPr txBox="1">
          <a:spLocks noChangeArrowheads="1"/>
        </xdr:cNvSpPr>
      </xdr:nvSpPr>
      <xdr:spPr>
        <a:xfrm>
          <a:off x="933450" y="36175950"/>
          <a:ext cx="6238875"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144</xdr:row>
      <xdr:rowOff>0</xdr:rowOff>
    </xdr:from>
    <xdr:to>
      <xdr:col>9</xdr:col>
      <xdr:colOff>809625</xdr:colOff>
      <xdr:row>144</xdr:row>
      <xdr:rowOff>0</xdr:rowOff>
    </xdr:to>
    <xdr:sp>
      <xdr:nvSpPr>
        <xdr:cNvPr id="9" name="TextBox 17"/>
        <xdr:cNvSpPr txBox="1">
          <a:spLocks noChangeArrowheads="1"/>
        </xdr:cNvSpPr>
      </xdr:nvSpPr>
      <xdr:spPr>
        <a:xfrm>
          <a:off x="1162050" y="28803600"/>
          <a:ext cx="5972175"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38</xdr:row>
      <xdr:rowOff>66675</xdr:rowOff>
    </xdr:from>
    <xdr:ext cx="76200" cy="200025"/>
    <xdr:sp>
      <xdr:nvSpPr>
        <xdr:cNvPr id="10" name="TextBox 20"/>
        <xdr:cNvSpPr txBox="1">
          <a:spLocks noChangeArrowheads="1"/>
        </xdr:cNvSpPr>
      </xdr:nvSpPr>
      <xdr:spPr>
        <a:xfrm>
          <a:off x="1857375" y="7667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381000</xdr:colOff>
      <xdr:row>2</xdr:row>
      <xdr:rowOff>0</xdr:rowOff>
    </xdr:from>
    <xdr:ext cx="76200" cy="200025"/>
    <xdr:sp>
      <xdr:nvSpPr>
        <xdr:cNvPr id="11" name="TextBox 37"/>
        <xdr:cNvSpPr txBox="1">
          <a:spLocks noChangeArrowheads="1"/>
        </xdr:cNvSpPr>
      </xdr:nvSpPr>
      <xdr:spPr>
        <a:xfrm>
          <a:off x="1619250" y="40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146</xdr:row>
      <xdr:rowOff>0</xdr:rowOff>
    </xdr:from>
    <xdr:to>
      <xdr:col>10</xdr:col>
      <xdr:colOff>0</xdr:colOff>
      <xdr:row>146</xdr:row>
      <xdr:rowOff>0</xdr:rowOff>
    </xdr:to>
    <xdr:sp>
      <xdr:nvSpPr>
        <xdr:cNvPr id="12" name="TextBox 38"/>
        <xdr:cNvSpPr txBox="1">
          <a:spLocks noChangeArrowheads="1"/>
        </xdr:cNvSpPr>
      </xdr:nvSpPr>
      <xdr:spPr>
        <a:xfrm>
          <a:off x="1247775" y="29203650"/>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146</xdr:row>
      <xdr:rowOff>0</xdr:rowOff>
    </xdr:from>
    <xdr:to>
      <xdr:col>9</xdr:col>
      <xdr:colOff>838200</xdr:colOff>
      <xdr:row>146</xdr:row>
      <xdr:rowOff>0</xdr:rowOff>
    </xdr:to>
    <xdr:sp>
      <xdr:nvSpPr>
        <xdr:cNvPr id="13" name="TextBox 39"/>
        <xdr:cNvSpPr txBox="1">
          <a:spLocks noChangeArrowheads="1"/>
        </xdr:cNvSpPr>
      </xdr:nvSpPr>
      <xdr:spPr>
        <a:xfrm>
          <a:off x="1247775" y="29203650"/>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161</xdr:row>
      <xdr:rowOff>0</xdr:rowOff>
    </xdr:from>
    <xdr:to>
      <xdr:col>9</xdr:col>
      <xdr:colOff>828675</xdr:colOff>
      <xdr:row>161</xdr:row>
      <xdr:rowOff>0</xdr:rowOff>
    </xdr:to>
    <xdr:sp>
      <xdr:nvSpPr>
        <xdr:cNvPr id="14" name="TextBox 40"/>
        <xdr:cNvSpPr txBox="1">
          <a:spLocks noChangeArrowheads="1"/>
        </xdr:cNvSpPr>
      </xdr:nvSpPr>
      <xdr:spPr>
        <a:xfrm>
          <a:off x="933450" y="31975425"/>
          <a:ext cx="62198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181</xdr:row>
      <xdr:rowOff>0</xdr:rowOff>
    </xdr:from>
    <xdr:to>
      <xdr:col>10</xdr:col>
      <xdr:colOff>0</xdr:colOff>
      <xdr:row>181</xdr:row>
      <xdr:rowOff>0</xdr:rowOff>
    </xdr:to>
    <xdr:sp>
      <xdr:nvSpPr>
        <xdr:cNvPr id="15" name="TextBox 41"/>
        <xdr:cNvSpPr txBox="1">
          <a:spLocks noChangeArrowheads="1"/>
        </xdr:cNvSpPr>
      </xdr:nvSpPr>
      <xdr:spPr>
        <a:xfrm>
          <a:off x="933450" y="35975925"/>
          <a:ext cx="6238875"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181</xdr:row>
      <xdr:rowOff>0</xdr:rowOff>
    </xdr:from>
    <xdr:to>
      <xdr:col>10</xdr:col>
      <xdr:colOff>0</xdr:colOff>
      <xdr:row>181</xdr:row>
      <xdr:rowOff>0</xdr:rowOff>
    </xdr:to>
    <xdr:sp>
      <xdr:nvSpPr>
        <xdr:cNvPr id="16" name="TextBox 42"/>
        <xdr:cNvSpPr txBox="1">
          <a:spLocks noChangeArrowheads="1"/>
        </xdr:cNvSpPr>
      </xdr:nvSpPr>
      <xdr:spPr>
        <a:xfrm>
          <a:off x="933450" y="35975925"/>
          <a:ext cx="6238875"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181</xdr:row>
      <xdr:rowOff>0</xdr:rowOff>
    </xdr:from>
    <xdr:to>
      <xdr:col>9</xdr:col>
      <xdr:colOff>838200</xdr:colOff>
      <xdr:row>181</xdr:row>
      <xdr:rowOff>0</xdr:rowOff>
    </xdr:to>
    <xdr:sp>
      <xdr:nvSpPr>
        <xdr:cNvPr id="17" name="TextBox 43"/>
        <xdr:cNvSpPr txBox="1">
          <a:spLocks noChangeArrowheads="1"/>
        </xdr:cNvSpPr>
      </xdr:nvSpPr>
      <xdr:spPr>
        <a:xfrm>
          <a:off x="933450" y="35975925"/>
          <a:ext cx="62293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184</xdr:row>
      <xdr:rowOff>0</xdr:rowOff>
    </xdr:from>
    <xdr:to>
      <xdr:col>10</xdr:col>
      <xdr:colOff>0</xdr:colOff>
      <xdr:row>184</xdr:row>
      <xdr:rowOff>0</xdr:rowOff>
    </xdr:to>
    <xdr:sp>
      <xdr:nvSpPr>
        <xdr:cNvPr id="18" name="TextBox 44"/>
        <xdr:cNvSpPr txBox="1">
          <a:spLocks noChangeArrowheads="1"/>
        </xdr:cNvSpPr>
      </xdr:nvSpPr>
      <xdr:spPr>
        <a:xfrm>
          <a:off x="933450" y="36576000"/>
          <a:ext cx="6238875"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146</xdr:row>
      <xdr:rowOff>0</xdr:rowOff>
    </xdr:from>
    <xdr:to>
      <xdr:col>9</xdr:col>
      <xdr:colOff>809625</xdr:colOff>
      <xdr:row>146</xdr:row>
      <xdr:rowOff>0</xdr:rowOff>
    </xdr:to>
    <xdr:sp>
      <xdr:nvSpPr>
        <xdr:cNvPr id="19" name="TextBox 45"/>
        <xdr:cNvSpPr txBox="1">
          <a:spLocks noChangeArrowheads="1"/>
        </xdr:cNvSpPr>
      </xdr:nvSpPr>
      <xdr:spPr>
        <a:xfrm>
          <a:off x="1162050" y="29203650"/>
          <a:ext cx="5972175"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38</xdr:row>
      <xdr:rowOff>0</xdr:rowOff>
    </xdr:from>
    <xdr:ext cx="76200" cy="200025"/>
    <xdr:sp>
      <xdr:nvSpPr>
        <xdr:cNvPr id="20" name="TextBox 46"/>
        <xdr:cNvSpPr txBox="1">
          <a:spLocks noChangeArrowheads="1"/>
        </xdr:cNvSpPr>
      </xdr:nvSpPr>
      <xdr:spPr>
        <a:xfrm>
          <a:off x="1857375" y="7600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619125</xdr:colOff>
      <xdr:row>36</xdr:row>
      <xdr:rowOff>66675</xdr:rowOff>
    </xdr:from>
    <xdr:ext cx="76200" cy="200025"/>
    <xdr:sp>
      <xdr:nvSpPr>
        <xdr:cNvPr id="21" name="TextBox 48"/>
        <xdr:cNvSpPr txBox="1">
          <a:spLocks noChangeArrowheads="1"/>
        </xdr:cNvSpPr>
      </xdr:nvSpPr>
      <xdr:spPr>
        <a:xfrm>
          <a:off x="1857375" y="7267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153</xdr:row>
      <xdr:rowOff>0</xdr:rowOff>
    </xdr:from>
    <xdr:to>
      <xdr:col>9</xdr:col>
      <xdr:colOff>828675</xdr:colOff>
      <xdr:row>153</xdr:row>
      <xdr:rowOff>0</xdr:rowOff>
    </xdr:to>
    <xdr:sp>
      <xdr:nvSpPr>
        <xdr:cNvPr id="22" name="TextBox 49"/>
        <xdr:cNvSpPr txBox="1">
          <a:spLocks noChangeArrowheads="1"/>
        </xdr:cNvSpPr>
      </xdr:nvSpPr>
      <xdr:spPr>
        <a:xfrm>
          <a:off x="933450" y="30527625"/>
          <a:ext cx="62198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179</xdr:row>
      <xdr:rowOff>0</xdr:rowOff>
    </xdr:from>
    <xdr:to>
      <xdr:col>10</xdr:col>
      <xdr:colOff>0</xdr:colOff>
      <xdr:row>179</xdr:row>
      <xdr:rowOff>0</xdr:rowOff>
    </xdr:to>
    <xdr:sp>
      <xdr:nvSpPr>
        <xdr:cNvPr id="23" name="TextBox 50"/>
        <xdr:cNvSpPr txBox="1">
          <a:spLocks noChangeArrowheads="1"/>
        </xdr:cNvSpPr>
      </xdr:nvSpPr>
      <xdr:spPr>
        <a:xfrm>
          <a:off x="933450" y="35575875"/>
          <a:ext cx="6238875"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179</xdr:row>
      <xdr:rowOff>0</xdr:rowOff>
    </xdr:from>
    <xdr:to>
      <xdr:col>10</xdr:col>
      <xdr:colOff>0</xdr:colOff>
      <xdr:row>179</xdr:row>
      <xdr:rowOff>0</xdr:rowOff>
    </xdr:to>
    <xdr:sp>
      <xdr:nvSpPr>
        <xdr:cNvPr id="24" name="TextBox 51"/>
        <xdr:cNvSpPr txBox="1">
          <a:spLocks noChangeArrowheads="1"/>
        </xdr:cNvSpPr>
      </xdr:nvSpPr>
      <xdr:spPr>
        <a:xfrm>
          <a:off x="933450" y="35575875"/>
          <a:ext cx="6238875"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179</xdr:row>
      <xdr:rowOff>0</xdr:rowOff>
    </xdr:from>
    <xdr:to>
      <xdr:col>9</xdr:col>
      <xdr:colOff>838200</xdr:colOff>
      <xdr:row>179</xdr:row>
      <xdr:rowOff>0</xdr:rowOff>
    </xdr:to>
    <xdr:sp>
      <xdr:nvSpPr>
        <xdr:cNvPr id="25" name="TextBox 52"/>
        <xdr:cNvSpPr txBox="1">
          <a:spLocks noChangeArrowheads="1"/>
        </xdr:cNvSpPr>
      </xdr:nvSpPr>
      <xdr:spPr>
        <a:xfrm>
          <a:off x="933450" y="35575875"/>
          <a:ext cx="62293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workbookViewId="0" topLeftCell="A1">
      <selection activeCell="B5" sqref="B5"/>
    </sheetView>
  </sheetViews>
  <sheetFormatPr defaultColWidth="9.140625" defaultRowHeight="12.75"/>
  <cols>
    <col min="1" max="1" width="9.140625" style="2" customWidth="1"/>
    <col min="2" max="2" width="40.7109375" style="2" customWidth="1"/>
    <col min="3" max="3" width="4.7109375" style="2" customWidth="1"/>
    <col min="4" max="5" width="12.7109375" style="2" customWidth="1"/>
    <col min="6" max="6" width="1.7109375" style="2" customWidth="1"/>
    <col min="7" max="8" width="12.7109375" style="2" customWidth="1"/>
    <col min="9" max="16384" width="9.140625" style="2" customWidth="1"/>
  </cols>
  <sheetData>
    <row r="1" spans="2:8" ht="15">
      <c r="B1" s="1" t="s">
        <v>233</v>
      </c>
      <c r="C1" s="1"/>
      <c r="D1" s="1"/>
      <c r="E1" s="1"/>
      <c r="F1" s="1"/>
      <c r="G1" s="1"/>
      <c r="H1" s="1"/>
    </row>
    <row r="2" spans="2:8" ht="15">
      <c r="B2" s="3" t="s">
        <v>232</v>
      </c>
      <c r="C2" s="1"/>
      <c r="D2" s="1"/>
      <c r="E2" s="1"/>
      <c r="F2" s="1"/>
      <c r="G2" s="1"/>
      <c r="H2" s="1"/>
    </row>
    <row r="3" spans="2:3" ht="15">
      <c r="B3" s="4" t="s">
        <v>190</v>
      </c>
      <c r="C3" s="86"/>
    </row>
    <row r="4" spans="2:3" ht="15">
      <c r="B4" s="5" t="s">
        <v>66</v>
      </c>
      <c r="C4" s="87"/>
    </row>
    <row r="5" spans="2:3" ht="15">
      <c r="B5" s="110"/>
      <c r="C5" s="110"/>
    </row>
    <row r="6" spans="2:8" ht="15">
      <c r="B6" s="1" t="s">
        <v>83</v>
      </c>
      <c r="C6" s="1"/>
      <c r="D6" s="1"/>
      <c r="E6" s="1"/>
      <c r="F6" s="1"/>
      <c r="G6" s="1"/>
      <c r="H6" s="1"/>
    </row>
    <row r="7" spans="2:8" ht="15">
      <c r="B7" s="1"/>
      <c r="C7" s="1"/>
      <c r="D7" s="1"/>
      <c r="E7" s="1"/>
      <c r="F7" s="1"/>
      <c r="G7" s="1"/>
      <c r="H7" s="1"/>
    </row>
    <row r="8" spans="2:8" ht="15">
      <c r="B8" s="4"/>
      <c r="C8" s="4"/>
      <c r="D8" s="142" t="s">
        <v>19</v>
      </c>
      <c r="E8" s="142"/>
      <c r="F8" s="88"/>
      <c r="G8" s="142" t="s">
        <v>70</v>
      </c>
      <c r="H8" s="142"/>
    </row>
    <row r="9" spans="3:8" ht="39.75" customHeight="1">
      <c r="C9" s="111" t="s">
        <v>91</v>
      </c>
      <c r="D9" s="112" t="s">
        <v>81</v>
      </c>
      <c r="E9" s="112" t="s">
        <v>82</v>
      </c>
      <c r="F9" s="113"/>
      <c r="G9" s="112" t="s">
        <v>129</v>
      </c>
      <c r="H9" s="112" t="s">
        <v>128</v>
      </c>
    </row>
    <row r="10" spans="4:8" ht="15">
      <c r="D10" s="114" t="s">
        <v>188</v>
      </c>
      <c r="E10" s="114" t="s">
        <v>189</v>
      </c>
      <c r="F10" s="113"/>
      <c r="G10" s="114" t="s">
        <v>188</v>
      </c>
      <c r="H10" s="114" t="s">
        <v>189</v>
      </c>
    </row>
    <row r="11" spans="4:8" ht="15">
      <c r="D11" s="16" t="s">
        <v>0</v>
      </c>
      <c r="E11" s="16" t="s">
        <v>0</v>
      </c>
      <c r="F11" s="115"/>
      <c r="G11" s="16" t="s">
        <v>0</v>
      </c>
      <c r="H11" s="16" t="s">
        <v>0</v>
      </c>
    </row>
    <row r="12" spans="4:8" ht="15">
      <c r="D12" s="82"/>
      <c r="E12" s="82"/>
      <c r="F12" s="82"/>
      <c r="G12" s="82"/>
      <c r="H12" s="82"/>
    </row>
    <row r="13" spans="2:8" ht="15">
      <c r="B13" s="2" t="s">
        <v>32</v>
      </c>
      <c r="C13" s="90"/>
      <c r="D13" s="116">
        <v>59827</v>
      </c>
      <c r="E13" s="29">
        <v>30364</v>
      </c>
      <c r="F13" s="29"/>
      <c r="G13" s="116">
        <v>115184</v>
      </c>
      <c r="H13" s="29">
        <v>51311</v>
      </c>
    </row>
    <row r="14" spans="2:8" ht="15">
      <c r="B14" s="2" t="s">
        <v>84</v>
      </c>
      <c r="C14" s="90"/>
      <c r="D14" s="116">
        <v>-40125</v>
      </c>
      <c r="E14" s="30">
        <v>-14283</v>
      </c>
      <c r="F14" s="30"/>
      <c r="G14" s="117">
        <v>-75335</v>
      </c>
      <c r="H14" s="30">
        <v>-25166</v>
      </c>
    </row>
    <row r="15" spans="3:8" ht="15">
      <c r="C15" s="90"/>
      <c r="D15" s="117"/>
      <c r="E15" s="30"/>
      <c r="F15" s="30"/>
      <c r="G15" s="118"/>
      <c r="H15" s="118"/>
    </row>
    <row r="16" spans="2:9" ht="15">
      <c r="B16" s="2" t="s">
        <v>152</v>
      </c>
      <c r="C16" s="90"/>
      <c r="D16" s="119">
        <f>SUM(D13:D14)</f>
        <v>19702</v>
      </c>
      <c r="E16" s="120">
        <f>SUM(E13:E14)</f>
        <v>16081</v>
      </c>
      <c r="F16" s="30"/>
      <c r="G16" s="119">
        <f>SUM(G13:G14)</f>
        <v>39849</v>
      </c>
      <c r="H16" s="120">
        <f>SUM(H13:H14)</f>
        <v>26145</v>
      </c>
      <c r="I16" s="32"/>
    </row>
    <row r="17" spans="2:9" ht="15">
      <c r="B17" s="2" t="s">
        <v>58</v>
      </c>
      <c r="C17" s="90"/>
      <c r="D17" s="116">
        <v>6589</v>
      </c>
      <c r="E17" s="30">
        <v>2824</v>
      </c>
      <c r="F17" s="30"/>
      <c r="G17" s="117">
        <v>10268</v>
      </c>
      <c r="H17" s="30">
        <v>15978</v>
      </c>
      <c r="I17" s="32"/>
    </row>
    <row r="18" spans="2:9" ht="15">
      <c r="B18" s="2" t="s">
        <v>85</v>
      </c>
      <c r="C18" s="90"/>
      <c r="D18" s="116">
        <v>-10955</v>
      </c>
      <c r="E18" s="30">
        <v>-7457</v>
      </c>
      <c r="F18" s="30"/>
      <c r="G18" s="117">
        <v>-21109</v>
      </c>
      <c r="H18" s="30">
        <v>-16242</v>
      </c>
      <c r="I18" s="32"/>
    </row>
    <row r="19" spans="3:9" ht="15">
      <c r="C19" s="90"/>
      <c r="D19" s="117"/>
      <c r="E19" s="30"/>
      <c r="F19" s="30"/>
      <c r="G19" s="117"/>
      <c r="H19" s="30"/>
      <c r="I19" s="32"/>
    </row>
    <row r="20" spans="2:9" ht="15">
      <c r="B20" s="2" t="s">
        <v>163</v>
      </c>
      <c r="C20" s="90" t="s">
        <v>244</v>
      </c>
      <c r="D20" s="119">
        <f>SUM(D16:D18)</f>
        <v>15336</v>
      </c>
      <c r="E20" s="120">
        <f>SUM(E16:E18)</f>
        <v>11448</v>
      </c>
      <c r="F20" s="30"/>
      <c r="G20" s="119">
        <f>SUM(G16:G18)</f>
        <v>29008</v>
      </c>
      <c r="H20" s="120">
        <f>SUM(H16:H18)</f>
        <v>25881</v>
      </c>
      <c r="I20" s="32"/>
    </row>
    <row r="21" spans="2:8" ht="15">
      <c r="B21" s="2" t="s">
        <v>40</v>
      </c>
      <c r="C21" s="90"/>
      <c r="D21" s="116">
        <v>-552</v>
      </c>
      <c r="E21" s="29">
        <v>-722</v>
      </c>
      <c r="F21" s="29"/>
      <c r="G21" s="116">
        <v>-993</v>
      </c>
      <c r="H21" s="29">
        <v>-1773</v>
      </c>
    </row>
    <row r="22" spans="2:8" ht="15">
      <c r="B22" s="2" t="s">
        <v>38</v>
      </c>
      <c r="C22" s="90"/>
      <c r="D22" s="116">
        <v>420</v>
      </c>
      <c r="E22" s="30">
        <v>410</v>
      </c>
      <c r="F22" s="30"/>
      <c r="G22" s="117">
        <v>703</v>
      </c>
      <c r="H22" s="30">
        <v>1007</v>
      </c>
    </row>
    <row r="23" spans="3:8" ht="15">
      <c r="C23" s="90"/>
      <c r="D23" s="117"/>
      <c r="E23" s="30"/>
      <c r="F23" s="30"/>
      <c r="G23" s="117"/>
      <c r="H23" s="30"/>
    </row>
    <row r="24" spans="2:9" ht="15">
      <c r="B24" s="2" t="s">
        <v>164</v>
      </c>
      <c r="C24" s="90"/>
      <c r="D24" s="119">
        <f>SUM(D20:D22)</f>
        <v>15204</v>
      </c>
      <c r="E24" s="120">
        <f>SUM(E20:E22)</f>
        <v>11136</v>
      </c>
      <c r="F24" s="30"/>
      <c r="G24" s="119">
        <f>SUM(G20:G22)</f>
        <v>28718</v>
      </c>
      <c r="H24" s="120">
        <f>SUM(H20:H22)</f>
        <v>25115</v>
      </c>
      <c r="I24" s="32"/>
    </row>
    <row r="25" spans="2:8" ht="15">
      <c r="B25" s="2" t="s">
        <v>3</v>
      </c>
      <c r="C25" s="90" t="s">
        <v>238</v>
      </c>
      <c r="D25" s="116">
        <v>-2708</v>
      </c>
      <c r="E25" s="30">
        <v>-2775</v>
      </c>
      <c r="F25" s="30"/>
      <c r="G25" s="117">
        <v>-4464</v>
      </c>
      <c r="H25" s="30">
        <v>-5257</v>
      </c>
    </row>
    <row r="26" spans="2:8" ht="15">
      <c r="B26" s="22" t="s">
        <v>86</v>
      </c>
      <c r="C26" s="121"/>
      <c r="D26" s="122">
        <v>-2593</v>
      </c>
      <c r="E26" s="123">
        <v>-2660</v>
      </c>
      <c r="F26" s="30"/>
      <c r="G26" s="122">
        <v>-4278</v>
      </c>
      <c r="H26" s="123">
        <v>-4975</v>
      </c>
    </row>
    <row r="27" spans="2:8" ht="15">
      <c r="B27" s="22" t="s">
        <v>87</v>
      </c>
      <c r="C27" s="121"/>
      <c r="D27" s="124">
        <v>-115</v>
      </c>
      <c r="E27" s="125">
        <v>-115</v>
      </c>
      <c r="F27" s="30"/>
      <c r="G27" s="124">
        <v>-186</v>
      </c>
      <c r="H27" s="125">
        <v>-282</v>
      </c>
    </row>
    <row r="28" spans="3:8" ht="15">
      <c r="C28" s="90"/>
      <c r="D28" s="117"/>
      <c r="E28" s="30"/>
      <c r="F28" s="30"/>
      <c r="G28" s="117"/>
      <c r="H28" s="30"/>
    </row>
    <row r="29" spans="2:8" ht="15">
      <c r="B29" s="2" t="s">
        <v>165</v>
      </c>
      <c r="C29" s="90"/>
      <c r="D29" s="119">
        <f>SUM(D24:D25)</f>
        <v>12496</v>
      </c>
      <c r="E29" s="120">
        <f>SUM(E24:E25)</f>
        <v>8361</v>
      </c>
      <c r="F29" s="30"/>
      <c r="G29" s="119">
        <f>SUM(G24:G25)</f>
        <v>24254</v>
      </c>
      <c r="H29" s="120">
        <f>SUM(H24:H25)</f>
        <v>19858</v>
      </c>
    </row>
    <row r="30" spans="2:8" ht="15">
      <c r="B30" s="2" t="s">
        <v>41</v>
      </c>
      <c r="C30" s="90"/>
      <c r="D30" s="116">
        <v>-4137</v>
      </c>
      <c r="E30" s="30">
        <v>-799</v>
      </c>
      <c r="F30" s="30"/>
      <c r="G30" s="117">
        <v>-5051</v>
      </c>
      <c r="H30" s="30">
        <v>-1668</v>
      </c>
    </row>
    <row r="31" spans="3:8" ht="15">
      <c r="C31" s="90"/>
      <c r="D31" s="117"/>
      <c r="E31" s="30"/>
      <c r="F31" s="30"/>
      <c r="G31" s="117"/>
      <c r="H31" s="30"/>
    </row>
    <row r="32" spans="2:8" ht="23.25" customHeight="1" thickBot="1">
      <c r="B32" s="126" t="s">
        <v>88</v>
      </c>
      <c r="C32" s="127"/>
      <c r="D32" s="128">
        <f>SUM(D29:D30)</f>
        <v>8359</v>
      </c>
      <c r="E32" s="129">
        <f>SUM(E29:E30)</f>
        <v>7562</v>
      </c>
      <c r="F32" s="30"/>
      <c r="G32" s="128">
        <f>SUM(G29:G30)</f>
        <v>19203</v>
      </c>
      <c r="H32" s="129">
        <f>SUM(H29:H30)</f>
        <v>18190</v>
      </c>
    </row>
    <row r="33" spans="2:8" ht="15">
      <c r="B33" s="130"/>
      <c r="C33" s="131"/>
      <c r="D33" s="84"/>
      <c r="E33" s="21"/>
      <c r="F33" s="21"/>
      <c r="G33" s="84"/>
      <c r="H33" s="21"/>
    </row>
    <row r="34" spans="2:8" ht="15">
      <c r="B34" s="50" t="s">
        <v>89</v>
      </c>
      <c r="C34" s="132"/>
      <c r="E34" s="82"/>
      <c r="F34" s="82"/>
      <c r="G34" s="133"/>
      <c r="H34" s="134"/>
    </row>
    <row r="35" spans="1:8" ht="15.75" thickBot="1">
      <c r="A35" s="50"/>
      <c r="B35" s="50" t="s">
        <v>90</v>
      </c>
      <c r="C35" s="132" t="s">
        <v>239</v>
      </c>
      <c r="D35" s="136">
        <f>(D32/259525.583)*100</f>
        <v>3.2208770724541633</v>
      </c>
      <c r="E35" s="137">
        <f>(E32/259525.583)*100</f>
        <v>2.913778253606697</v>
      </c>
      <c r="F35" s="135"/>
      <c r="G35" s="136">
        <f>(G32/259525.583)*100</f>
        <v>7.399270537425206</v>
      </c>
      <c r="H35" s="137">
        <f>(H32/259525.583)*100</f>
        <v>7.0089429295299945</v>
      </c>
    </row>
    <row r="36" spans="1:3" ht="15">
      <c r="A36" s="50"/>
      <c r="B36" s="138"/>
      <c r="C36" s="138"/>
    </row>
    <row r="37" spans="2:8" s="4" customFormat="1" ht="15.75" customHeight="1">
      <c r="B37" s="143" t="s">
        <v>178</v>
      </c>
      <c r="C37" s="143"/>
      <c r="D37" s="143"/>
      <c r="E37" s="143"/>
      <c r="F37" s="143"/>
      <c r="G37" s="143"/>
      <c r="H37" s="143"/>
    </row>
    <row r="38" spans="2:8" ht="15">
      <c r="B38" s="143"/>
      <c r="C38" s="143"/>
      <c r="D38" s="143"/>
      <c r="E38" s="143"/>
      <c r="F38" s="143"/>
      <c r="G38" s="143"/>
      <c r="H38" s="143"/>
    </row>
    <row r="39" spans="2:8" ht="15">
      <c r="B39" s="76"/>
      <c r="C39" s="76"/>
      <c r="D39" s="76"/>
      <c r="E39" s="76"/>
      <c r="F39" s="76"/>
      <c r="G39" s="76"/>
      <c r="H39" s="76"/>
    </row>
    <row r="40" spans="2:8" ht="15">
      <c r="B40" s="76"/>
      <c r="C40" s="76"/>
      <c r="D40" s="76"/>
      <c r="E40" s="76"/>
      <c r="F40" s="76"/>
      <c r="G40" s="76"/>
      <c r="H40" s="76"/>
    </row>
    <row r="41" spans="2:8" ht="15">
      <c r="B41" s="76"/>
      <c r="C41" s="76"/>
      <c r="D41" s="76"/>
      <c r="E41" s="76"/>
      <c r="F41" s="76"/>
      <c r="G41" s="76"/>
      <c r="H41" s="76"/>
    </row>
    <row r="42" spans="2:8" ht="15">
      <c r="B42" s="86"/>
      <c r="C42" s="139"/>
      <c r="D42" s="139"/>
      <c r="E42" s="139"/>
      <c r="F42" s="139"/>
      <c r="G42" s="139"/>
      <c r="H42" s="139"/>
    </row>
    <row r="43" spans="3:8" ht="15">
      <c r="C43" s="86"/>
      <c r="D43" s="144"/>
      <c r="E43" s="144"/>
      <c r="F43" s="90"/>
      <c r="G43" s="144"/>
      <c r="H43" s="144"/>
    </row>
    <row r="44" spans="2:8" ht="15">
      <c r="B44" s="90"/>
      <c r="C44" s="90"/>
      <c r="D44" s="114"/>
      <c r="E44" s="114"/>
      <c r="F44" s="113"/>
      <c r="G44" s="114"/>
      <c r="H44" s="114"/>
    </row>
    <row r="45" spans="2:8" ht="15">
      <c r="B45" s="90"/>
      <c r="C45" s="90"/>
      <c r="D45" s="81"/>
      <c r="E45" s="81"/>
      <c r="F45" s="115"/>
      <c r="G45" s="81"/>
      <c r="H45" s="81"/>
    </row>
    <row r="46" spans="2:8" ht="15">
      <c r="B46" s="90"/>
      <c r="C46" s="90"/>
      <c r="D46" s="90"/>
      <c r="E46" s="90"/>
      <c r="F46" s="90"/>
      <c r="G46" s="90"/>
      <c r="H46" s="90"/>
    </row>
    <row r="47" spans="2:8" ht="15">
      <c r="B47" s="90"/>
      <c r="C47" s="90"/>
      <c r="D47" s="140"/>
      <c r="E47" s="140"/>
      <c r="F47" s="90"/>
      <c r="G47" s="140"/>
      <c r="H47" s="140"/>
    </row>
    <row r="48" spans="2:8" ht="15">
      <c r="B48" s="90"/>
      <c r="C48" s="90"/>
      <c r="D48" s="140"/>
      <c r="E48" s="140"/>
      <c r="F48" s="90"/>
      <c r="G48" s="141"/>
      <c r="H48" s="140"/>
    </row>
    <row r="49" spans="2:8" ht="15">
      <c r="B49" s="90"/>
      <c r="C49" s="90"/>
      <c r="D49" s="140"/>
      <c r="E49" s="140"/>
      <c r="F49" s="90"/>
      <c r="G49" s="140"/>
      <c r="H49" s="140"/>
    </row>
  </sheetData>
  <mergeCells count="5">
    <mergeCell ref="D8:E8"/>
    <mergeCell ref="G8:H8"/>
    <mergeCell ref="B37:H38"/>
    <mergeCell ref="D43:E43"/>
    <mergeCell ref="G43:H43"/>
  </mergeCells>
  <printOptions/>
  <pageMargins left="0.5" right="0" top="0.56" bottom="0.5" header="0.25" footer="0.25"/>
  <pageSetup horizontalDpi="600" verticalDpi="6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3"/>
  <sheetViews>
    <sheetView view="pageBreakPreview" zoomScaleSheetLayoutView="100" workbookViewId="0" topLeftCell="A1">
      <selection activeCell="F6" sqref="F6"/>
    </sheetView>
  </sheetViews>
  <sheetFormatPr defaultColWidth="9.140625" defaultRowHeight="12.75"/>
  <cols>
    <col min="1" max="1" width="9.140625" style="2" customWidth="1"/>
    <col min="2" max="2" width="60.7109375" style="2" customWidth="1"/>
    <col min="3" max="3" width="4.7109375" style="2" customWidth="1"/>
    <col min="4" max="4" width="14.7109375" style="4" customWidth="1"/>
    <col min="5" max="5" width="1.7109375" style="2" customWidth="1"/>
    <col min="6" max="6" width="14.7109375" style="2" customWidth="1"/>
    <col min="7" max="7" width="4.7109375" style="2" customWidth="1"/>
    <col min="8" max="16384" width="9.140625" style="2" customWidth="1"/>
  </cols>
  <sheetData>
    <row r="1" spans="2:6" ht="15">
      <c r="B1" s="1" t="s">
        <v>233</v>
      </c>
      <c r="C1" s="1"/>
      <c r="D1" s="1"/>
      <c r="E1" s="1"/>
      <c r="F1" s="1"/>
    </row>
    <row r="2" spans="2:6" ht="15">
      <c r="B2" s="3" t="s">
        <v>232</v>
      </c>
      <c r="C2" s="1"/>
      <c r="D2" s="1"/>
      <c r="E2" s="1"/>
      <c r="F2" s="1"/>
    </row>
    <row r="3" spans="2:3" ht="15">
      <c r="B3" s="4" t="s">
        <v>190</v>
      </c>
      <c r="C3" s="86"/>
    </row>
    <row r="4" spans="2:3" ht="15">
      <c r="B4" s="5" t="s">
        <v>66</v>
      </c>
      <c r="C4" s="87"/>
    </row>
    <row r="5" spans="2:3" ht="15">
      <c r="B5" s="88"/>
      <c r="C5" s="88"/>
    </row>
    <row r="6" spans="2:6" ht="15">
      <c r="B6" s="4" t="s">
        <v>67</v>
      </c>
      <c r="C6" s="4"/>
      <c r="D6" s="89"/>
      <c r="E6" s="89"/>
      <c r="F6" s="89"/>
    </row>
    <row r="7" spans="2:6" ht="15">
      <c r="B7" s="4"/>
      <c r="C7" s="4"/>
      <c r="D7" s="89"/>
      <c r="E7" s="89"/>
      <c r="F7" s="89"/>
    </row>
    <row r="8" spans="3:6" ht="15">
      <c r="C8" s="90"/>
      <c r="D8" s="16" t="s">
        <v>92</v>
      </c>
      <c r="E8" s="59"/>
      <c r="F8" s="16" t="s">
        <v>93</v>
      </c>
    </row>
    <row r="9" spans="3:6" ht="15">
      <c r="C9" s="86" t="s">
        <v>91</v>
      </c>
      <c r="D9" s="91" t="s">
        <v>191</v>
      </c>
      <c r="E9" s="59"/>
      <c r="F9" s="91" t="s">
        <v>166</v>
      </c>
    </row>
    <row r="10" spans="3:6" ht="15">
      <c r="C10" s="90"/>
      <c r="D10" s="16" t="s">
        <v>0</v>
      </c>
      <c r="E10" s="59"/>
      <c r="F10" s="16" t="s">
        <v>0</v>
      </c>
    </row>
    <row r="11" spans="2:6" ht="15">
      <c r="B11" s="4" t="s">
        <v>95</v>
      </c>
      <c r="C11" s="90"/>
      <c r="D11" s="92"/>
      <c r="E11" s="78"/>
      <c r="F11" s="92"/>
    </row>
    <row r="12" spans="2:6" ht="15">
      <c r="B12" s="93" t="s">
        <v>96</v>
      </c>
      <c r="C12" s="90" t="s">
        <v>214</v>
      </c>
      <c r="D12" s="83">
        <v>285970</v>
      </c>
      <c r="E12" s="20"/>
      <c r="F12" s="20">
        <v>286645</v>
      </c>
    </row>
    <row r="13" spans="2:6" ht="15">
      <c r="B13" s="93" t="s">
        <v>94</v>
      </c>
      <c r="C13" s="86"/>
      <c r="D13" s="83">
        <v>14010</v>
      </c>
      <c r="E13" s="20"/>
      <c r="F13" s="20">
        <v>15456</v>
      </c>
    </row>
    <row r="14" spans="2:6" ht="15">
      <c r="B14" s="93" t="s">
        <v>97</v>
      </c>
      <c r="C14" s="86"/>
      <c r="D14" s="83">
        <v>45985</v>
      </c>
      <c r="E14" s="20"/>
      <c r="F14" s="20">
        <v>45467</v>
      </c>
    </row>
    <row r="15" spans="2:6" ht="15">
      <c r="B15" s="93" t="s">
        <v>98</v>
      </c>
      <c r="C15" s="86"/>
      <c r="D15" s="83">
        <v>51318</v>
      </c>
      <c r="E15" s="20"/>
      <c r="F15" s="20">
        <v>51318</v>
      </c>
    </row>
    <row r="16" spans="2:6" ht="15">
      <c r="B16" s="93" t="s">
        <v>99</v>
      </c>
      <c r="C16" s="86"/>
      <c r="D16" s="83">
        <v>2166</v>
      </c>
      <c r="E16" s="20"/>
      <c r="F16" s="20">
        <v>2166</v>
      </c>
    </row>
    <row r="17" spans="2:6" ht="15">
      <c r="B17" s="93"/>
      <c r="C17" s="86"/>
      <c r="D17" s="83"/>
      <c r="E17" s="20"/>
      <c r="F17" s="20"/>
    </row>
    <row r="18" spans="2:6" ht="15">
      <c r="B18" s="93"/>
      <c r="C18" s="86"/>
      <c r="D18" s="23">
        <f>SUM(D12:D16)</f>
        <v>399449</v>
      </c>
      <c r="E18" s="20"/>
      <c r="F18" s="24">
        <f>SUM(F12:F16)</f>
        <v>401052</v>
      </c>
    </row>
    <row r="19" spans="2:6" ht="15">
      <c r="B19" s="4"/>
      <c r="C19" s="86"/>
      <c r="D19" s="83"/>
      <c r="E19" s="20"/>
      <c r="F19" s="83"/>
    </row>
    <row r="20" spans="2:6" ht="15">
      <c r="B20" s="4" t="s">
        <v>104</v>
      </c>
      <c r="C20" s="86"/>
      <c r="D20" s="83"/>
      <c r="E20" s="20"/>
      <c r="F20" s="20"/>
    </row>
    <row r="21" spans="2:6" ht="15">
      <c r="B21" s="93" t="s">
        <v>100</v>
      </c>
      <c r="C21" s="94"/>
      <c r="D21" s="95">
        <v>515558</v>
      </c>
      <c r="E21" s="20"/>
      <c r="F21" s="96">
        <v>358779</v>
      </c>
    </row>
    <row r="22" spans="2:6" ht="15">
      <c r="B22" s="93" t="s">
        <v>20</v>
      </c>
      <c r="C22" s="94"/>
      <c r="D22" s="97">
        <v>32953</v>
      </c>
      <c r="E22" s="20"/>
      <c r="F22" s="98">
        <v>36159</v>
      </c>
    </row>
    <row r="23" spans="2:6" ht="15">
      <c r="B23" s="93" t="s">
        <v>21</v>
      </c>
      <c r="C23" s="94"/>
      <c r="D23" s="97">
        <v>46167</v>
      </c>
      <c r="E23" s="20"/>
      <c r="F23" s="98">
        <v>59167</v>
      </c>
    </row>
    <row r="24" spans="2:6" ht="15">
      <c r="B24" s="93" t="s">
        <v>22</v>
      </c>
      <c r="C24" s="90" t="s">
        <v>240</v>
      </c>
      <c r="D24" s="97">
        <v>25191</v>
      </c>
      <c r="E24" s="20"/>
      <c r="F24" s="98">
        <v>25191</v>
      </c>
    </row>
    <row r="25" spans="2:6" ht="15">
      <c r="B25" s="93" t="s">
        <v>5</v>
      </c>
      <c r="C25" s="94"/>
      <c r="D25" s="97">
        <v>143262</v>
      </c>
      <c r="E25" s="20"/>
      <c r="F25" s="98">
        <v>135470</v>
      </c>
    </row>
    <row r="26" spans="2:6" ht="15">
      <c r="B26" s="93"/>
      <c r="C26" s="94"/>
      <c r="D26" s="97"/>
      <c r="E26" s="20"/>
      <c r="F26" s="98"/>
    </row>
    <row r="27" spans="3:6" ht="15" customHeight="1">
      <c r="C27" s="90"/>
      <c r="D27" s="99">
        <f>SUM(D21:D25)</f>
        <v>763131</v>
      </c>
      <c r="E27" s="20"/>
      <c r="F27" s="100">
        <f>SUM(F21:F25)</f>
        <v>614766</v>
      </c>
    </row>
    <row r="28" spans="2:6" ht="15">
      <c r="B28" s="4" t="s">
        <v>105</v>
      </c>
      <c r="C28" s="86"/>
      <c r="D28" s="97"/>
      <c r="E28" s="20"/>
      <c r="F28" s="98"/>
    </row>
    <row r="29" spans="2:6" ht="15">
      <c r="B29" s="93" t="s">
        <v>102</v>
      </c>
      <c r="C29" s="94"/>
      <c r="D29" s="97">
        <v>426</v>
      </c>
      <c r="E29" s="20"/>
      <c r="F29" s="98">
        <v>433</v>
      </c>
    </row>
    <row r="30" spans="2:6" ht="15">
      <c r="B30" s="93" t="s">
        <v>142</v>
      </c>
      <c r="C30" s="90" t="s">
        <v>241</v>
      </c>
      <c r="D30" s="97">
        <v>30365</v>
      </c>
      <c r="E30" s="20"/>
      <c r="F30" s="98">
        <v>31238</v>
      </c>
    </row>
    <row r="31" spans="2:6" ht="15">
      <c r="B31" s="93" t="s">
        <v>23</v>
      </c>
      <c r="C31" s="94"/>
      <c r="D31" s="97">
        <v>342876</v>
      </c>
      <c r="E31" s="20"/>
      <c r="F31" s="98">
        <v>213803</v>
      </c>
    </row>
    <row r="32" spans="2:6" ht="15">
      <c r="B32" s="93" t="s">
        <v>101</v>
      </c>
      <c r="C32" s="94"/>
      <c r="D32" s="97">
        <v>7738</v>
      </c>
      <c r="E32" s="20"/>
      <c r="F32" s="98">
        <v>7359</v>
      </c>
    </row>
    <row r="33" spans="2:6" ht="15">
      <c r="B33" s="93"/>
      <c r="C33" s="94"/>
      <c r="D33" s="97"/>
      <c r="E33" s="20"/>
      <c r="F33" s="98"/>
    </row>
    <row r="34" spans="3:6" ht="15">
      <c r="C34" s="90"/>
      <c r="D34" s="99">
        <f>SUM(D29:D32)</f>
        <v>381405</v>
      </c>
      <c r="E34" s="20"/>
      <c r="F34" s="100">
        <f>SUM(F29:F32)</f>
        <v>252833</v>
      </c>
    </row>
    <row r="35" spans="2:6" ht="15.75" customHeight="1">
      <c r="B35" s="4" t="s">
        <v>106</v>
      </c>
      <c r="C35" s="86"/>
      <c r="D35" s="83">
        <f>D27-D34</f>
        <v>381726</v>
      </c>
      <c r="E35" s="20"/>
      <c r="F35" s="20">
        <f>F27-F34</f>
        <v>361933</v>
      </c>
    </row>
    <row r="36" spans="2:6" ht="15.75" customHeight="1">
      <c r="B36" s="4"/>
      <c r="C36" s="86"/>
      <c r="D36" s="83"/>
      <c r="E36" s="20"/>
      <c r="F36" s="20"/>
    </row>
    <row r="37" spans="3:6" ht="23.25" customHeight="1" thickBot="1">
      <c r="C37" s="90"/>
      <c r="D37" s="101">
        <f>SUM(D12:D16)+D35</f>
        <v>781175</v>
      </c>
      <c r="E37" s="20"/>
      <c r="F37" s="102">
        <f>F18+F35</f>
        <v>762985</v>
      </c>
    </row>
    <row r="38" spans="3:6" ht="15.75" thickTop="1">
      <c r="C38" s="90"/>
      <c r="D38" s="83"/>
      <c r="E38" s="20"/>
      <c r="F38" s="20"/>
    </row>
    <row r="39" spans="2:6" ht="15">
      <c r="B39" s="4" t="s">
        <v>103</v>
      </c>
      <c r="C39" s="90"/>
      <c r="D39" s="83"/>
      <c r="E39" s="20"/>
      <c r="F39" s="20"/>
    </row>
    <row r="40" spans="2:6" ht="15">
      <c r="B40" s="40" t="s">
        <v>6</v>
      </c>
      <c r="C40" s="103"/>
      <c r="D40" s="83">
        <v>259526</v>
      </c>
      <c r="E40" s="20"/>
      <c r="F40" s="20">
        <v>259526</v>
      </c>
    </row>
    <row r="41" spans="2:6" ht="15">
      <c r="B41" s="40" t="s">
        <v>7</v>
      </c>
      <c r="C41" s="103"/>
      <c r="D41" s="84">
        <v>248502</v>
      </c>
      <c r="E41" s="20"/>
      <c r="F41" s="21">
        <v>229648</v>
      </c>
    </row>
    <row r="42" spans="2:6" ht="15">
      <c r="B42" s="14"/>
      <c r="C42" s="103"/>
      <c r="D42" s="84"/>
      <c r="E42" s="20"/>
      <c r="F42" s="21"/>
    </row>
    <row r="43" spans="2:6" ht="15">
      <c r="B43" s="14"/>
      <c r="C43" s="104"/>
      <c r="D43" s="85">
        <f>SUM(D40:D41)</f>
        <v>508028</v>
      </c>
      <c r="E43" s="20"/>
      <c r="F43" s="37">
        <f>SUM(F40:F41)</f>
        <v>489174</v>
      </c>
    </row>
    <row r="44" spans="2:6" ht="15">
      <c r="B44" s="2" t="s">
        <v>8</v>
      </c>
      <c r="C44" s="86"/>
      <c r="D44" s="83">
        <v>65982</v>
      </c>
      <c r="E44" s="20"/>
      <c r="F44" s="20">
        <v>61363</v>
      </c>
    </row>
    <row r="45" spans="2:6" ht="15">
      <c r="B45" s="2" t="s">
        <v>108</v>
      </c>
      <c r="C45" s="86"/>
      <c r="D45" s="83">
        <v>14622</v>
      </c>
      <c r="E45" s="20"/>
      <c r="F45" s="20">
        <v>15230</v>
      </c>
    </row>
    <row r="46" spans="3:6" ht="15">
      <c r="C46" s="86"/>
      <c r="D46" s="83"/>
      <c r="E46" s="20"/>
      <c r="F46" s="20"/>
    </row>
    <row r="47" spans="3:6" ht="15">
      <c r="C47" s="86"/>
      <c r="D47" s="23">
        <f>SUM(D43:D45)</f>
        <v>588632</v>
      </c>
      <c r="E47" s="20"/>
      <c r="F47" s="24">
        <f>SUM(F43:F45)</f>
        <v>565767</v>
      </c>
    </row>
    <row r="48" spans="3:6" ht="15">
      <c r="C48" s="86"/>
      <c r="D48" s="83"/>
      <c r="E48" s="20"/>
      <c r="F48" s="20"/>
    </row>
    <row r="49" spans="2:6" ht="15">
      <c r="B49" s="4" t="s">
        <v>107</v>
      </c>
      <c r="C49" s="86"/>
      <c r="D49" s="83"/>
      <c r="E49" s="20"/>
      <c r="F49" s="20"/>
    </row>
    <row r="50" spans="2:6" ht="15">
      <c r="B50" s="93" t="s">
        <v>109</v>
      </c>
      <c r="C50" s="90" t="s">
        <v>241</v>
      </c>
      <c r="D50" s="83">
        <v>1578</v>
      </c>
      <c r="E50" s="20"/>
      <c r="F50" s="20">
        <v>1578</v>
      </c>
    </row>
    <row r="51" spans="2:6" ht="15">
      <c r="B51" s="93" t="s">
        <v>110</v>
      </c>
      <c r="C51" s="90"/>
      <c r="D51" s="83">
        <v>94717</v>
      </c>
      <c r="E51" s="20"/>
      <c r="F51" s="20">
        <v>98775</v>
      </c>
    </row>
    <row r="52" spans="2:6" ht="15">
      <c r="B52" s="93" t="s">
        <v>113</v>
      </c>
      <c r="C52" s="90"/>
      <c r="D52" s="83">
        <v>2428</v>
      </c>
      <c r="E52" s="20"/>
      <c r="F52" s="20">
        <v>2810</v>
      </c>
    </row>
    <row r="53" spans="2:6" ht="15">
      <c r="B53" s="93" t="s">
        <v>111</v>
      </c>
      <c r="C53" s="90"/>
      <c r="D53" s="83">
        <v>27370</v>
      </c>
      <c r="E53" s="20"/>
      <c r="F53" s="20">
        <v>27370</v>
      </c>
    </row>
    <row r="54" spans="2:6" ht="15">
      <c r="B54" s="93" t="s">
        <v>112</v>
      </c>
      <c r="C54" s="90"/>
      <c r="D54" s="83">
        <v>66450</v>
      </c>
      <c r="E54" s="20"/>
      <c r="F54" s="20">
        <v>66685</v>
      </c>
    </row>
    <row r="55" spans="3:6" ht="15">
      <c r="C55" s="90"/>
      <c r="D55" s="83"/>
      <c r="E55" s="20"/>
      <c r="F55" s="20"/>
    </row>
    <row r="56" spans="3:6" ht="15.75" customHeight="1">
      <c r="C56" s="90"/>
      <c r="D56" s="23">
        <f>SUM(D50:D54)</f>
        <v>192543</v>
      </c>
      <c r="E56" s="20"/>
      <c r="F56" s="24">
        <f>SUM(F50:F54)</f>
        <v>197218</v>
      </c>
    </row>
    <row r="57" spans="3:6" ht="23.25" customHeight="1" thickBot="1">
      <c r="C57" s="90"/>
      <c r="D57" s="105">
        <f>D47+D56</f>
        <v>781175</v>
      </c>
      <c r="E57" s="20"/>
      <c r="F57" s="106">
        <f>F47+F56</f>
        <v>762985</v>
      </c>
    </row>
    <row r="58" spans="4:6" ht="15">
      <c r="D58" s="83"/>
      <c r="E58" s="20"/>
      <c r="F58" s="20"/>
    </row>
    <row r="59" spans="2:6" ht="15">
      <c r="B59" s="4" t="s">
        <v>130</v>
      </c>
      <c r="C59" s="4"/>
      <c r="D59" s="107">
        <f>D43/D40</f>
        <v>1.957522560360041</v>
      </c>
      <c r="E59" s="20"/>
      <c r="F59" s="108">
        <f>F43/F40</f>
        <v>1.8848747331673898</v>
      </c>
    </row>
    <row r="60" spans="2:6" ht="15">
      <c r="B60" s="4"/>
      <c r="C60" s="4"/>
      <c r="D60" s="107"/>
      <c r="E60" s="20"/>
      <c r="F60" s="107"/>
    </row>
    <row r="61" spans="2:9" ht="15.75" customHeight="1">
      <c r="B61" s="143" t="s">
        <v>178</v>
      </c>
      <c r="C61" s="143"/>
      <c r="D61" s="143"/>
      <c r="E61" s="143"/>
      <c r="F61" s="143"/>
      <c r="G61" s="109"/>
      <c r="H61" s="109"/>
      <c r="I61" s="109"/>
    </row>
    <row r="62" spans="2:9" ht="15">
      <c r="B62" s="143"/>
      <c r="C62" s="143"/>
      <c r="D62" s="143"/>
      <c r="E62" s="143"/>
      <c r="F62" s="143"/>
      <c r="G62" s="109"/>
      <c r="H62" s="109"/>
      <c r="I62" s="109"/>
    </row>
    <row r="63" spans="2:3" ht="15">
      <c r="B63" s="50"/>
      <c r="C63" s="50"/>
    </row>
  </sheetData>
  <mergeCells count="1">
    <mergeCell ref="B61:F62"/>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8" min="1" max="5" man="1"/>
  </rowBreaks>
</worksheet>
</file>

<file path=xl/worksheets/sheet3.xml><?xml version="1.0" encoding="utf-8"?>
<worksheet xmlns="http://schemas.openxmlformats.org/spreadsheetml/2006/main" xmlns:r="http://schemas.openxmlformats.org/officeDocument/2006/relationships">
  <dimension ref="B1:AP52"/>
  <sheetViews>
    <sheetView zoomScaleSheetLayoutView="100" workbookViewId="0" topLeftCell="B10">
      <selection activeCell="I35" sqref="I35"/>
    </sheetView>
  </sheetViews>
  <sheetFormatPr defaultColWidth="9.140625" defaultRowHeight="15.75" customHeight="1"/>
  <cols>
    <col min="1" max="1" width="9.140625" style="2" customWidth="1"/>
    <col min="2" max="2" width="26.00390625" style="2" customWidth="1"/>
    <col min="3" max="4" width="9.140625" style="2" customWidth="1"/>
    <col min="5" max="9" width="10.7109375" style="2" customWidth="1"/>
    <col min="10" max="16384" width="9.140625" style="2" customWidth="1"/>
  </cols>
  <sheetData>
    <row r="1" spans="2:9" ht="15.75" customHeight="1">
      <c r="B1" s="1" t="s">
        <v>233</v>
      </c>
      <c r="C1" s="1"/>
      <c r="D1" s="1"/>
      <c r="E1" s="1"/>
      <c r="F1" s="1"/>
      <c r="G1" s="1"/>
      <c r="H1" s="1"/>
      <c r="I1" s="1"/>
    </row>
    <row r="2" spans="2:9" ht="15.75" customHeight="1">
      <c r="B2" s="3" t="s">
        <v>232</v>
      </c>
      <c r="C2" s="1"/>
      <c r="D2" s="1"/>
      <c r="E2" s="1"/>
      <c r="F2" s="1"/>
      <c r="G2" s="1"/>
      <c r="H2" s="1"/>
      <c r="I2" s="1"/>
    </row>
    <row r="3" spans="2:3" ht="15.75" customHeight="1">
      <c r="B3" s="4" t="s">
        <v>190</v>
      </c>
      <c r="C3" s="4"/>
    </row>
    <row r="4" spans="2:3" ht="15.75" customHeight="1">
      <c r="B4" s="5" t="s">
        <v>66</v>
      </c>
      <c r="C4" s="4"/>
    </row>
    <row r="5" ht="15.75" customHeight="1">
      <c r="B5" s="77"/>
    </row>
    <row r="6" spans="2:9" ht="15.75" customHeight="1">
      <c r="B6" s="1" t="s">
        <v>64</v>
      </c>
      <c r="C6" s="1"/>
      <c r="D6" s="1"/>
      <c r="E6" s="1"/>
      <c r="F6" s="1"/>
      <c r="G6" s="1"/>
      <c r="H6" s="1"/>
      <c r="I6" s="1"/>
    </row>
    <row r="7" spans="2:9" ht="15.75" customHeight="1">
      <c r="B7" s="1"/>
      <c r="C7" s="1"/>
      <c r="D7" s="1"/>
      <c r="E7" s="1"/>
      <c r="F7" s="1"/>
      <c r="G7" s="1"/>
      <c r="H7" s="1"/>
      <c r="I7" s="1"/>
    </row>
    <row r="8" spans="5:9" ht="15.75" customHeight="1">
      <c r="E8" s="78"/>
      <c r="F8" s="5"/>
      <c r="G8" s="146" t="s">
        <v>176</v>
      </c>
      <c r="H8" s="79"/>
      <c r="I8" s="78"/>
    </row>
    <row r="9" spans="5:9" ht="15.75" customHeight="1">
      <c r="E9" s="145" t="s">
        <v>174</v>
      </c>
      <c r="F9" s="145" t="s">
        <v>175</v>
      </c>
      <c r="G9" s="146"/>
      <c r="H9" s="145" t="s">
        <v>177</v>
      </c>
      <c r="I9" s="78"/>
    </row>
    <row r="10" spans="5:9" ht="15.75" customHeight="1">
      <c r="E10" s="145"/>
      <c r="F10" s="145"/>
      <c r="G10" s="146"/>
      <c r="H10" s="145"/>
      <c r="I10" s="80" t="s">
        <v>42</v>
      </c>
    </row>
    <row r="11" spans="5:9" ht="15.75" customHeight="1">
      <c r="E11" s="81" t="s">
        <v>0</v>
      </c>
      <c r="F11" s="81" t="s">
        <v>0</v>
      </c>
      <c r="G11" s="81" t="s">
        <v>0</v>
      </c>
      <c r="H11" s="81" t="s">
        <v>0</v>
      </c>
      <c r="I11" s="81" t="s">
        <v>0</v>
      </c>
    </row>
    <row r="12" spans="5:8" ht="15.75" customHeight="1">
      <c r="E12" s="82"/>
      <c r="F12" s="82"/>
      <c r="G12" s="82"/>
      <c r="H12" s="82"/>
    </row>
    <row r="13" spans="2:42" ht="15.75" customHeight="1" hidden="1">
      <c r="B13" s="49" t="s">
        <v>131</v>
      </c>
      <c r="E13" s="83">
        <v>259503</v>
      </c>
      <c r="F13" s="84">
        <v>402653</v>
      </c>
      <c r="G13" s="83">
        <v>646</v>
      </c>
      <c r="H13" s="83">
        <v>-140983</v>
      </c>
      <c r="I13" s="84">
        <f>SUM(E13:H13)</f>
        <v>521819</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2:42" ht="15.75" customHeight="1" hidden="1">
      <c r="B14" s="40" t="s">
        <v>145</v>
      </c>
      <c r="E14" s="83"/>
      <c r="F14" s="84"/>
      <c r="G14" s="83"/>
      <c r="H14" s="20">
        <v>760</v>
      </c>
      <c r="I14" s="20">
        <f>SUM(E14:H14)</f>
        <v>760</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row>
    <row r="15" spans="2:42" ht="15.75" customHeight="1" hidden="1">
      <c r="B15" s="40"/>
      <c r="E15" s="83"/>
      <c r="F15" s="84"/>
      <c r="G15" s="83"/>
      <c r="H15" s="20"/>
      <c r="I15" s="84"/>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row>
    <row r="16" spans="2:42" ht="15.75" customHeight="1" hidden="1">
      <c r="B16" s="49" t="s">
        <v>146</v>
      </c>
      <c r="E16" s="85">
        <f>SUM(E13:E15)</f>
        <v>259503</v>
      </c>
      <c r="F16" s="85">
        <f>SUM(F13:F15)</f>
        <v>402653</v>
      </c>
      <c r="G16" s="85">
        <f>SUM(G13:G15)</f>
        <v>646</v>
      </c>
      <c r="H16" s="85">
        <f>SUM(H13:H15)</f>
        <v>-140223</v>
      </c>
      <c r="I16" s="85">
        <f>SUM(I13:I15)</f>
        <v>522579</v>
      </c>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row>
    <row r="17" spans="2:42" ht="15.75" customHeight="1" hidden="1">
      <c r="B17" s="47" t="s">
        <v>143</v>
      </c>
      <c r="E17" s="20">
        <v>0</v>
      </c>
      <c r="F17" s="20">
        <v>0</v>
      </c>
      <c r="G17" s="20">
        <v>0</v>
      </c>
      <c r="H17" s="20">
        <v>-86246</v>
      </c>
      <c r="I17" s="20">
        <f>SUM(E17:H17)</f>
        <v>-86246</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row>
    <row r="18" spans="2:42" ht="15.75" customHeight="1" hidden="1">
      <c r="B18" s="47" t="s">
        <v>132</v>
      </c>
      <c r="E18" s="20">
        <v>23</v>
      </c>
      <c r="F18" s="20">
        <v>1</v>
      </c>
      <c r="G18" s="20">
        <v>0</v>
      </c>
      <c r="H18" s="20">
        <v>0</v>
      </c>
      <c r="I18" s="20">
        <f>SUM(E18:H18)</f>
        <v>24</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row>
    <row r="19" spans="2:42" ht="15.75" customHeight="1" hidden="1">
      <c r="B19" s="47" t="s">
        <v>148</v>
      </c>
      <c r="E19" s="20"/>
      <c r="F19" s="20"/>
      <c r="G19" s="20"/>
      <c r="H19" s="20"/>
      <c r="I19" s="20"/>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row>
    <row r="20" spans="2:42" ht="15.75" customHeight="1" hidden="1">
      <c r="B20" s="22" t="s">
        <v>133</v>
      </c>
      <c r="E20" s="20">
        <v>0</v>
      </c>
      <c r="F20" s="20">
        <v>0</v>
      </c>
      <c r="G20" s="20">
        <v>-134</v>
      </c>
      <c r="H20" s="20">
        <v>0</v>
      </c>
      <c r="I20" s="20">
        <f>SUM(E20:H20)</f>
        <v>-134</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row>
    <row r="21" spans="2:42" ht="15.75" customHeight="1" hidden="1">
      <c r="B21" s="49"/>
      <c r="E21" s="84"/>
      <c r="F21" s="84"/>
      <c r="G21" s="84"/>
      <c r="H21" s="84"/>
      <c r="I21" s="84"/>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row>
    <row r="22" spans="2:42" ht="15.75" customHeight="1" hidden="1">
      <c r="B22" s="49" t="s">
        <v>144</v>
      </c>
      <c r="E22" s="23">
        <f>SUM(E16:E21)</f>
        <v>259526</v>
      </c>
      <c r="F22" s="23">
        <f>SUM(F16:F21)</f>
        <v>402654</v>
      </c>
      <c r="G22" s="23">
        <f>SUM(G16:G21)</f>
        <v>512</v>
      </c>
      <c r="H22" s="23">
        <f>SUM(H16:H21)</f>
        <v>-226469</v>
      </c>
      <c r="I22" s="23">
        <f>SUM(I16:I21)</f>
        <v>436223</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row>
    <row r="23" spans="2:42" ht="15.75" customHeight="1" hidden="1">
      <c r="B23" s="49"/>
      <c r="E23" s="84"/>
      <c r="F23" s="84"/>
      <c r="G23" s="84"/>
      <c r="H23" s="84"/>
      <c r="I23" s="84"/>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row>
    <row r="24" spans="2:42" ht="15.75" customHeight="1" hidden="1">
      <c r="B24" s="49" t="s">
        <v>121</v>
      </c>
      <c r="E24" s="84"/>
      <c r="F24" s="84"/>
      <c r="G24" s="84"/>
      <c r="H24" s="84"/>
      <c r="I24" s="84"/>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row>
    <row r="25" spans="2:42" ht="15.75" customHeight="1" hidden="1">
      <c r="B25" s="2" t="s">
        <v>149</v>
      </c>
      <c r="E25" s="84">
        <v>259526</v>
      </c>
      <c r="F25" s="83">
        <v>402654</v>
      </c>
      <c r="G25" s="84">
        <v>512</v>
      </c>
      <c r="H25" s="84">
        <v>-226469</v>
      </c>
      <c r="I25" s="84">
        <f>SUM(E25:H25)</f>
        <v>436223</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row>
    <row r="26" spans="2:42" ht="15.75" customHeight="1" hidden="1">
      <c r="B26" s="47" t="s">
        <v>150</v>
      </c>
      <c r="E26" s="19">
        <v>0</v>
      </c>
      <c r="F26" s="19">
        <v>0</v>
      </c>
      <c r="G26" s="19">
        <v>0</v>
      </c>
      <c r="H26" s="19">
        <v>-1966</v>
      </c>
      <c r="I26" s="19">
        <f>SUM(E26:H26)</f>
        <v>-1966</v>
      </c>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row>
    <row r="27" spans="2:42" ht="15.75" customHeight="1" hidden="1">
      <c r="B27" s="49" t="s">
        <v>151</v>
      </c>
      <c r="E27" s="84">
        <f>SUM(E25:E26)</f>
        <v>259526</v>
      </c>
      <c r="F27" s="84">
        <f>SUM(F25:F26)</f>
        <v>402654</v>
      </c>
      <c r="G27" s="84">
        <f>SUM(G25:G26)</f>
        <v>512</v>
      </c>
      <c r="H27" s="84">
        <f>SUM(H25:H26)</f>
        <v>-228435</v>
      </c>
      <c r="I27" s="84">
        <f>SUM(I25:I26)</f>
        <v>434257</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row>
    <row r="28" spans="2:42" ht="15.75" customHeight="1" hidden="1">
      <c r="B28" s="47" t="s">
        <v>88</v>
      </c>
      <c r="E28" s="21">
        <v>0</v>
      </c>
      <c r="F28" s="21"/>
      <c r="G28" s="21">
        <v>0</v>
      </c>
      <c r="H28" s="21">
        <v>17255</v>
      </c>
      <c r="I28" s="21">
        <f>SUM(E28:H28)</f>
        <v>17255</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row>
    <row r="29" spans="2:42" ht="15.75" customHeight="1" hidden="1">
      <c r="B29" s="47" t="s">
        <v>148</v>
      </c>
      <c r="E29" s="21"/>
      <c r="F29" s="21"/>
      <c r="G29" s="21"/>
      <c r="H29" s="21"/>
      <c r="I29" s="21"/>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row>
    <row r="30" spans="2:42" ht="15.75" customHeight="1" hidden="1">
      <c r="B30" s="22" t="s">
        <v>133</v>
      </c>
      <c r="E30" s="21"/>
      <c r="F30" s="21"/>
      <c r="G30" s="21">
        <v>-147</v>
      </c>
      <c r="H30" s="21"/>
      <c r="I30" s="21">
        <f>SUM(E30:H30)</f>
        <v>-147</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row>
    <row r="31" spans="2:42" ht="15.75" customHeight="1" hidden="1">
      <c r="B31" s="47"/>
      <c r="E31" s="21"/>
      <c r="F31" s="21"/>
      <c r="G31" s="21"/>
      <c r="H31" s="21"/>
      <c r="I31" s="21"/>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row>
    <row r="32" spans="2:42" ht="15.75" customHeight="1" hidden="1">
      <c r="B32" s="49" t="s">
        <v>147</v>
      </c>
      <c r="E32" s="23">
        <f>SUM(E27:E31)</f>
        <v>259526</v>
      </c>
      <c r="F32" s="23">
        <f>SUM(F27:F31)</f>
        <v>402654</v>
      </c>
      <c r="G32" s="23">
        <f>SUM(G27:G31)</f>
        <v>365</v>
      </c>
      <c r="H32" s="23">
        <f>SUM(H27:H31)</f>
        <v>-211180</v>
      </c>
      <c r="I32" s="23">
        <f>SUM(I27:I31)</f>
        <v>451365</v>
      </c>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row>
    <row r="33" spans="2:42" ht="15.75" customHeight="1">
      <c r="B33" s="49"/>
      <c r="E33" s="84"/>
      <c r="F33" s="84"/>
      <c r="G33" s="84"/>
      <c r="H33" s="84"/>
      <c r="I33" s="84"/>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row>
    <row r="34" spans="2:42" ht="15.75" customHeight="1">
      <c r="B34" s="49" t="s">
        <v>153</v>
      </c>
      <c r="E34" s="84">
        <v>259526</v>
      </c>
      <c r="F34" s="84">
        <v>402654</v>
      </c>
      <c r="G34" s="84">
        <v>365</v>
      </c>
      <c r="H34" s="84">
        <v>-211180</v>
      </c>
      <c r="I34" s="84">
        <f>SUM(E34:H34)</f>
        <v>451365</v>
      </c>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row>
    <row r="35" spans="2:42" ht="15.75" customHeight="1">
      <c r="B35" s="47" t="s">
        <v>88</v>
      </c>
      <c r="E35" s="21">
        <v>0</v>
      </c>
      <c r="F35" s="21">
        <v>0</v>
      </c>
      <c r="G35" s="21">
        <v>0</v>
      </c>
      <c r="H35" s="21">
        <v>41546</v>
      </c>
      <c r="I35" s="21">
        <f>SUM(E35:H35)</f>
        <v>41546</v>
      </c>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row>
    <row r="36" spans="2:42" ht="15.75" customHeight="1">
      <c r="B36" s="47" t="s">
        <v>157</v>
      </c>
      <c r="E36" s="21">
        <v>0</v>
      </c>
      <c r="F36" s="21">
        <v>0</v>
      </c>
      <c r="G36" s="21">
        <v>0</v>
      </c>
      <c r="H36" s="21">
        <v>-3737</v>
      </c>
      <c r="I36" s="21">
        <f>SUM(E36:H36)</f>
        <v>-3737</v>
      </c>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row>
    <row r="37" spans="2:42" ht="15.75" customHeight="1">
      <c r="B37" s="49" t="s">
        <v>167</v>
      </c>
      <c r="C37" s="4"/>
      <c r="D37" s="4"/>
      <c r="E37" s="23">
        <f>SUM(E34:E36)</f>
        <v>259526</v>
      </c>
      <c r="F37" s="23">
        <f>SUM(F34:F36)</f>
        <v>402654</v>
      </c>
      <c r="G37" s="23">
        <f>SUM(G34:G36)</f>
        <v>365</v>
      </c>
      <c r="H37" s="23">
        <f>SUM(H34:H36)</f>
        <v>-173371</v>
      </c>
      <c r="I37" s="23">
        <f>SUM(I34:I36)</f>
        <v>489174</v>
      </c>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row>
    <row r="38" spans="2:42" ht="15.75" customHeight="1">
      <c r="B38" s="47"/>
      <c r="E38" s="21"/>
      <c r="F38" s="21"/>
      <c r="G38" s="21"/>
      <c r="H38" s="21"/>
      <c r="I38" s="21"/>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row>
    <row r="39" spans="2:42" ht="15.75" customHeight="1">
      <c r="B39" s="49" t="s">
        <v>180</v>
      </c>
      <c r="E39" s="84">
        <v>259526</v>
      </c>
      <c r="F39" s="84">
        <v>402654</v>
      </c>
      <c r="G39" s="84">
        <v>365</v>
      </c>
      <c r="H39" s="84">
        <v>-173371</v>
      </c>
      <c r="I39" s="84">
        <f>SUM(E39:H39)</f>
        <v>489174</v>
      </c>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row>
    <row r="40" spans="2:42" ht="15.75" customHeight="1">
      <c r="B40" s="47" t="s">
        <v>88</v>
      </c>
      <c r="E40" s="21">
        <v>0</v>
      </c>
      <c r="F40" s="21">
        <v>0</v>
      </c>
      <c r="G40" s="21">
        <v>0</v>
      </c>
      <c r="H40" s="21">
        <f>IncomeStmt!$G$32</f>
        <v>19203</v>
      </c>
      <c r="I40" s="21">
        <f>SUM(E40:H40)</f>
        <v>19203</v>
      </c>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row>
    <row r="41" spans="2:42" ht="15.75" customHeight="1">
      <c r="B41" s="47" t="s">
        <v>148</v>
      </c>
      <c r="E41" s="21"/>
      <c r="F41" s="21"/>
      <c r="G41" s="21"/>
      <c r="H41" s="21"/>
      <c r="I41" s="21"/>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row>
    <row r="42" spans="2:42" ht="15.75" customHeight="1">
      <c r="B42" s="22" t="s">
        <v>133</v>
      </c>
      <c r="E42" s="21">
        <v>0</v>
      </c>
      <c r="F42" s="21">
        <v>0</v>
      </c>
      <c r="G42" s="21">
        <v>-349</v>
      </c>
      <c r="H42" s="21">
        <v>0</v>
      </c>
      <c r="I42" s="21">
        <f>SUM(E42:H42)</f>
        <v>-349</v>
      </c>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row>
    <row r="43" spans="2:42" ht="15.75" customHeight="1">
      <c r="B43" s="49" t="s">
        <v>192</v>
      </c>
      <c r="C43" s="4"/>
      <c r="D43" s="4"/>
      <c r="E43" s="23">
        <f>SUM(E39:E42)</f>
        <v>259526</v>
      </c>
      <c r="F43" s="23">
        <f>SUM(F39:F42)</f>
        <v>402654</v>
      </c>
      <c r="G43" s="23">
        <f>SUM(G39:G42)</f>
        <v>16</v>
      </c>
      <c r="H43" s="23">
        <f>SUM(H39:H42)</f>
        <v>-154168</v>
      </c>
      <c r="I43" s="23">
        <f>SUM(I39:I42)</f>
        <v>508028</v>
      </c>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row>
    <row r="44" spans="2:42" ht="15.75" customHeight="1">
      <c r="B44" s="47"/>
      <c r="E44" s="21"/>
      <c r="F44" s="21"/>
      <c r="G44" s="21"/>
      <c r="H44" s="21"/>
      <c r="I44" s="21"/>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row>
    <row r="45" spans="2:42" ht="15.75" customHeight="1">
      <c r="B45" s="47"/>
      <c r="E45" s="21"/>
      <c r="F45" s="21"/>
      <c r="G45" s="21"/>
      <c r="H45" s="21"/>
      <c r="I45" s="21"/>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row>
    <row r="46" spans="2:42" ht="15.75" customHeight="1">
      <c r="B46" s="47"/>
      <c r="E46" s="21"/>
      <c r="F46" s="21"/>
      <c r="G46" s="21"/>
      <c r="H46" s="21"/>
      <c r="I46" s="21"/>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row>
    <row r="47" spans="2:42" ht="15.75" customHeight="1">
      <c r="B47" s="47"/>
      <c r="E47" s="21"/>
      <c r="F47" s="21"/>
      <c r="G47" s="21"/>
      <c r="H47" s="21"/>
      <c r="I47" s="21"/>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row>
    <row r="48" spans="2:42" ht="15.75" customHeight="1">
      <c r="B48" s="47"/>
      <c r="E48" s="21"/>
      <c r="F48" s="21"/>
      <c r="G48" s="21"/>
      <c r="H48" s="21"/>
      <c r="I48" s="21"/>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row>
    <row r="49" spans="2:42" ht="15.75" customHeight="1">
      <c r="B49" s="49"/>
      <c r="E49" s="84"/>
      <c r="F49" s="84"/>
      <c r="G49" s="84"/>
      <c r="H49" s="84"/>
      <c r="I49" s="84"/>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row>
    <row r="50" spans="2:42" ht="15.75" customHeight="1">
      <c r="B50" s="143" t="s">
        <v>178</v>
      </c>
      <c r="C50" s="143"/>
      <c r="D50" s="143"/>
      <c r="E50" s="143"/>
      <c r="F50" s="143"/>
      <c r="G50" s="143"/>
      <c r="H50" s="143"/>
      <c r="I50" s="143"/>
      <c r="J50" s="76"/>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row>
    <row r="51" spans="2:42" ht="15.75" customHeight="1">
      <c r="B51" s="143"/>
      <c r="C51" s="143"/>
      <c r="D51" s="143"/>
      <c r="E51" s="143"/>
      <c r="F51" s="143"/>
      <c r="G51" s="143"/>
      <c r="H51" s="143"/>
      <c r="I51" s="143"/>
      <c r="J51" s="76"/>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row>
    <row r="52" spans="2:42" ht="15.7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row>
  </sheetData>
  <mergeCells count="5">
    <mergeCell ref="B50:I51"/>
    <mergeCell ref="E9:E10"/>
    <mergeCell ref="F9:F10"/>
    <mergeCell ref="G8:G10"/>
    <mergeCell ref="H9:H10"/>
  </mergeCells>
  <printOptions/>
  <pageMargins left="0.7"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B1:R38"/>
  <sheetViews>
    <sheetView view="pageBreakPreview" zoomScaleSheetLayoutView="100" workbookViewId="0" topLeftCell="A11">
      <selection activeCell="J21" sqref="J21"/>
    </sheetView>
  </sheetViews>
  <sheetFormatPr defaultColWidth="9.140625" defaultRowHeight="15.75" customHeight="1"/>
  <cols>
    <col min="1" max="9" width="9.140625" style="2" customWidth="1"/>
    <col min="10" max="10" width="13.7109375" style="2" customWidth="1"/>
    <col min="11" max="11" width="13.7109375" style="20" customWidth="1"/>
    <col min="12" max="17" width="9.140625" style="2" customWidth="1"/>
    <col min="18" max="18" width="10.28125" style="2" bestFit="1" customWidth="1"/>
    <col min="19" max="16384" width="9.140625" style="2" customWidth="1"/>
  </cols>
  <sheetData>
    <row r="1" spans="2:11" ht="15.75" customHeight="1">
      <c r="B1" s="1" t="s">
        <v>233</v>
      </c>
      <c r="C1" s="1"/>
      <c r="D1" s="1"/>
      <c r="E1" s="1"/>
      <c r="F1" s="1"/>
      <c r="G1" s="1"/>
      <c r="H1" s="1"/>
      <c r="I1" s="1"/>
      <c r="J1" s="1"/>
      <c r="K1" s="1"/>
    </row>
    <row r="2" spans="2:11" ht="15.75" customHeight="1">
      <c r="B2" s="3" t="s">
        <v>232</v>
      </c>
      <c r="C2" s="1"/>
      <c r="D2" s="1"/>
      <c r="E2" s="1"/>
      <c r="F2" s="1"/>
      <c r="G2" s="1"/>
      <c r="H2" s="1"/>
      <c r="I2" s="1"/>
      <c r="J2" s="1"/>
      <c r="K2" s="1"/>
    </row>
    <row r="3" spans="2:3" ht="15.75" customHeight="1">
      <c r="B3" s="4" t="s">
        <v>190</v>
      </c>
      <c r="C3" s="4"/>
    </row>
    <row r="4" spans="2:3" ht="15.75" customHeight="1">
      <c r="B4" s="5" t="s">
        <v>66</v>
      </c>
      <c r="C4" s="4"/>
    </row>
    <row r="6" spans="2:11" ht="15.75" customHeight="1">
      <c r="B6" s="1" t="s">
        <v>65</v>
      </c>
      <c r="C6" s="1"/>
      <c r="D6" s="1"/>
      <c r="E6" s="1"/>
      <c r="F6" s="1"/>
      <c r="G6" s="1"/>
      <c r="H6" s="1"/>
      <c r="I6" s="1"/>
      <c r="J6" s="1"/>
      <c r="K6" s="1"/>
    </row>
    <row r="7" spans="2:11" ht="15.75" customHeight="1">
      <c r="B7" s="63"/>
      <c r="C7" s="63"/>
      <c r="D7" s="63"/>
      <c r="E7" s="63"/>
      <c r="F7" s="63"/>
      <c r="G7" s="63"/>
      <c r="H7" s="63"/>
      <c r="I7" s="63"/>
      <c r="J7" s="63"/>
      <c r="K7" s="63"/>
    </row>
    <row r="8" spans="10:11" ht="15.75" customHeight="1">
      <c r="J8" s="147" t="s">
        <v>61</v>
      </c>
      <c r="K8" s="147"/>
    </row>
    <row r="9" spans="10:11" ht="15.75" customHeight="1">
      <c r="J9" s="64" t="s">
        <v>191</v>
      </c>
      <c r="K9" s="64" t="s">
        <v>166</v>
      </c>
    </row>
    <row r="10" spans="10:11" ht="15.75" customHeight="1">
      <c r="J10" s="65" t="s">
        <v>0</v>
      </c>
      <c r="K10" s="65" t="s">
        <v>0</v>
      </c>
    </row>
    <row r="11" spans="2:11" ht="15.75" customHeight="1">
      <c r="B11" s="66" t="s">
        <v>59</v>
      </c>
      <c r="C11" s="67"/>
      <c r="D11" s="67"/>
      <c r="E11" s="67"/>
      <c r="F11" s="67"/>
      <c r="G11" s="67"/>
      <c r="J11" s="68">
        <v>3768</v>
      </c>
      <c r="K11" s="20">
        <v>47251</v>
      </c>
    </row>
    <row r="12" spans="2:10" ht="15.75" customHeight="1">
      <c r="B12" s="66"/>
      <c r="C12" s="66"/>
      <c r="D12" s="66"/>
      <c r="E12" s="66"/>
      <c r="F12" s="67"/>
      <c r="G12" s="67"/>
      <c r="J12" s="69"/>
    </row>
    <row r="13" spans="2:11" ht="15.75" customHeight="1">
      <c r="B13" s="2" t="s">
        <v>60</v>
      </c>
      <c r="C13" s="66"/>
      <c r="D13" s="66"/>
      <c r="E13" s="66"/>
      <c r="F13" s="67"/>
      <c r="G13" s="67"/>
      <c r="J13" s="68">
        <v>6082</v>
      </c>
      <c r="K13" s="20">
        <v>4795</v>
      </c>
    </row>
    <row r="14" spans="3:10" ht="15.75" customHeight="1">
      <c r="C14" s="66"/>
      <c r="E14" s="66"/>
      <c r="F14" s="67"/>
      <c r="G14" s="67"/>
      <c r="J14" s="68"/>
    </row>
    <row r="15" spans="2:11" ht="15.75" customHeight="1">
      <c r="B15" s="2" t="s">
        <v>193</v>
      </c>
      <c r="C15" s="66"/>
      <c r="E15" s="66"/>
      <c r="F15" s="67"/>
      <c r="G15" s="67"/>
      <c r="J15" s="68">
        <v>-1866</v>
      </c>
      <c r="K15" s="20">
        <v>-27654</v>
      </c>
    </row>
    <row r="16" spans="2:10" ht="15.75" customHeight="1">
      <c r="B16" s="67"/>
      <c r="C16" s="67"/>
      <c r="D16" s="67"/>
      <c r="E16" s="67"/>
      <c r="F16" s="67"/>
      <c r="G16" s="67"/>
      <c r="J16" s="70"/>
    </row>
    <row r="17" spans="2:11" ht="15.75" customHeight="1">
      <c r="B17" s="4" t="s">
        <v>181</v>
      </c>
      <c r="C17" s="66"/>
      <c r="D17" s="66"/>
      <c r="E17" s="66"/>
      <c r="F17" s="67"/>
      <c r="G17" s="67"/>
      <c r="J17" s="71">
        <f>SUM(J11:J16)</f>
        <v>7984</v>
      </c>
      <c r="K17" s="72">
        <f>SUM(K11:K16)</f>
        <v>24392</v>
      </c>
    </row>
    <row r="18" spans="2:10" ht="15.75" customHeight="1">
      <c r="B18" s="4"/>
      <c r="C18" s="66"/>
      <c r="D18" s="66"/>
      <c r="E18" s="66"/>
      <c r="F18" s="67"/>
      <c r="G18" s="67"/>
      <c r="J18" s="69"/>
    </row>
    <row r="19" spans="2:11" ht="15.75" customHeight="1">
      <c r="B19" s="4" t="s">
        <v>123</v>
      </c>
      <c r="C19" s="67"/>
      <c r="D19" s="67"/>
      <c r="E19" s="67"/>
      <c r="F19" s="67"/>
      <c r="G19" s="67"/>
      <c r="J19" s="69">
        <v>131863</v>
      </c>
      <c r="K19" s="20">
        <v>107471</v>
      </c>
    </row>
    <row r="20" spans="2:10" ht="15.75" customHeight="1">
      <c r="B20" s="4"/>
      <c r="C20" s="67"/>
      <c r="D20" s="67"/>
      <c r="E20" s="67"/>
      <c r="F20" s="67"/>
      <c r="G20" s="67"/>
      <c r="J20" s="68"/>
    </row>
    <row r="21" spans="2:11" ht="15.75" customHeight="1">
      <c r="B21" s="4" t="s">
        <v>124</v>
      </c>
      <c r="C21" s="67"/>
      <c r="D21" s="67"/>
      <c r="E21" s="67"/>
      <c r="F21" s="67"/>
      <c r="G21" s="67"/>
      <c r="J21" s="73">
        <f>SUM(J17:J19)</f>
        <v>139847</v>
      </c>
      <c r="K21" s="74">
        <f>SUM(K17:K19)</f>
        <v>131863</v>
      </c>
    </row>
    <row r="22" spans="2:10" ht="15.75" customHeight="1">
      <c r="B22" s="4"/>
      <c r="C22" s="67"/>
      <c r="D22" s="67"/>
      <c r="E22" s="67"/>
      <c r="F22" s="67"/>
      <c r="G22" s="67"/>
      <c r="J22" s="69"/>
    </row>
    <row r="23" spans="2:10" ht="15.75" customHeight="1">
      <c r="B23" s="2" t="s">
        <v>122</v>
      </c>
      <c r="C23" s="67"/>
      <c r="D23" s="67"/>
      <c r="E23" s="67"/>
      <c r="F23" s="67"/>
      <c r="G23" s="67"/>
      <c r="J23" s="69"/>
    </row>
    <row r="24" spans="2:11" ht="15.75" customHeight="1">
      <c r="B24" s="4"/>
      <c r="C24" s="67"/>
      <c r="D24" s="67"/>
      <c r="E24" s="67"/>
      <c r="F24" s="67"/>
      <c r="G24" s="67"/>
      <c r="J24" s="147" t="s">
        <v>61</v>
      </c>
      <c r="K24" s="147"/>
    </row>
    <row r="25" spans="2:11" ht="15.75" customHeight="1">
      <c r="B25" s="4"/>
      <c r="C25" s="67"/>
      <c r="D25" s="67"/>
      <c r="E25" s="67"/>
      <c r="F25" s="67"/>
      <c r="G25" s="67"/>
      <c r="J25" s="64" t="s">
        <v>191</v>
      </c>
      <c r="K25" s="64" t="s">
        <v>166</v>
      </c>
    </row>
    <row r="26" spans="2:11" ht="15.75" customHeight="1">
      <c r="B26" s="4"/>
      <c r="C26" s="67"/>
      <c r="D26" s="67"/>
      <c r="E26" s="67"/>
      <c r="F26" s="67"/>
      <c r="G26" s="67"/>
      <c r="J26" s="65" t="s">
        <v>0</v>
      </c>
      <c r="K26" s="65" t="s">
        <v>0</v>
      </c>
    </row>
    <row r="27" spans="2:11" ht="15.75" customHeight="1">
      <c r="B27" s="2" t="s">
        <v>5</v>
      </c>
      <c r="C27" s="67"/>
      <c r="D27" s="67"/>
      <c r="E27" s="67"/>
      <c r="F27" s="67"/>
      <c r="G27" s="67"/>
      <c r="J27" s="69">
        <f>BSheet!$D$25</f>
        <v>143262</v>
      </c>
      <c r="K27" s="20">
        <v>135470</v>
      </c>
    </row>
    <row r="28" spans="2:11" ht="15.75" customHeight="1">
      <c r="B28" s="2" t="s">
        <v>125</v>
      </c>
      <c r="C28" s="67"/>
      <c r="D28" s="67"/>
      <c r="E28" s="67"/>
      <c r="F28" s="67"/>
      <c r="G28" s="67"/>
      <c r="J28" s="69">
        <v>-3210</v>
      </c>
      <c r="K28" s="20">
        <v>-3159</v>
      </c>
    </row>
    <row r="29" spans="3:10" ht="15.75" customHeight="1">
      <c r="C29" s="67"/>
      <c r="D29" s="67"/>
      <c r="E29" s="67"/>
      <c r="F29" s="67"/>
      <c r="G29" s="67"/>
      <c r="J29" s="69"/>
    </row>
    <row r="30" spans="2:11" ht="15.75" customHeight="1">
      <c r="B30" s="4"/>
      <c r="C30" s="67"/>
      <c r="D30" s="67"/>
      <c r="E30" s="67"/>
      <c r="F30" s="67"/>
      <c r="G30" s="67"/>
      <c r="J30" s="71">
        <f>SUM(J27:J28)</f>
        <v>140052</v>
      </c>
      <c r="K30" s="72">
        <f>SUM(K27:K28)</f>
        <v>132311</v>
      </c>
    </row>
    <row r="31" spans="2:11" ht="15.75" customHeight="1">
      <c r="B31" s="2" t="s">
        <v>126</v>
      </c>
      <c r="C31" s="67"/>
      <c r="D31" s="67"/>
      <c r="E31" s="67"/>
      <c r="F31" s="67"/>
      <c r="G31" s="67"/>
      <c r="J31" s="69">
        <v>-205</v>
      </c>
      <c r="K31" s="70">
        <v>-448</v>
      </c>
    </row>
    <row r="32" spans="3:11" ht="15.75" customHeight="1">
      <c r="C32" s="67"/>
      <c r="D32" s="67"/>
      <c r="E32" s="67"/>
      <c r="F32" s="67"/>
      <c r="G32" s="67"/>
      <c r="J32" s="69"/>
      <c r="K32" s="70"/>
    </row>
    <row r="33" spans="2:11" ht="15.75" customHeight="1">
      <c r="B33" s="4"/>
      <c r="C33" s="67"/>
      <c r="D33" s="67"/>
      <c r="E33" s="67"/>
      <c r="F33" s="67"/>
      <c r="G33" s="67"/>
      <c r="J33" s="73">
        <f>SUM(J30:J31)</f>
        <v>139847</v>
      </c>
      <c r="K33" s="74">
        <f>SUM(K30:K31)</f>
        <v>131863</v>
      </c>
    </row>
    <row r="34" spans="2:18" ht="15.75" customHeight="1">
      <c r="B34" s="67"/>
      <c r="C34" s="67"/>
      <c r="D34" s="67"/>
      <c r="E34" s="67"/>
      <c r="F34" s="67"/>
      <c r="G34" s="67"/>
      <c r="K34" s="75"/>
      <c r="R34" s="20"/>
    </row>
    <row r="35" spans="2:11" ht="15.75" customHeight="1">
      <c r="B35" s="143" t="s">
        <v>178</v>
      </c>
      <c r="C35" s="143"/>
      <c r="D35" s="143"/>
      <c r="E35" s="143"/>
      <c r="F35" s="143"/>
      <c r="G35" s="143"/>
      <c r="H35" s="143"/>
      <c r="I35" s="143"/>
      <c r="J35" s="143"/>
      <c r="K35" s="143"/>
    </row>
    <row r="36" spans="2:11" ht="15.75" customHeight="1">
      <c r="B36" s="143"/>
      <c r="C36" s="143"/>
      <c r="D36" s="143"/>
      <c r="E36" s="143"/>
      <c r="F36" s="143"/>
      <c r="G36" s="143"/>
      <c r="H36" s="143"/>
      <c r="I36" s="143"/>
      <c r="J36" s="143"/>
      <c r="K36" s="143"/>
    </row>
    <row r="38" ht="15.75" customHeight="1">
      <c r="B38" s="50"/>
    </row>
  </sheetData>
  <mergeCells count="3">
    <mergeCell ref="B35:K36"/>
    <mergeCell ref="J8:K8"/>
    <mergeCell ref="J24:K24"/>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B1:T208"/>
  <sheetViews>
    <sheetView view="pageBreakPreview" zoomScaleSheetLayoutView="100" workbookViewId="0" topLeftCell="A85">
      <selection activeCell="A85" sqref="A85"/>
    </sheetView>
  </sheetViews>
  <sheetFormatPr defaultColWidth="9.140625" defaultRowHeight="15.75" customHeight="1"/>
  <cols>
    <col min="1" max="1" width="9.140625" style="2" customWidth="1"/>
    <col min="2" max="3" width="4.7109375" style="2" customWidth="1"/>
    <col min="4" max="13" width="12.7109375" style="2" customWidth="1"/>
    <col min="14" max="14" width="11.7109375" style="2" customWidth="1"/>
    <col min="15" max="16384" width="9.140625" style="2" customWidth="1"/>
  </cols>
  <sheetData>
    <row r="1" spans="2:10" ht="15.75" customHeight="1">
      <c r="B1" s="1" t="s">
        <v>233</v>
      </c>
      <c r="C1" s="1"/>
      <c r="D1" s="1"/>
      <c r="E1" s="1"/>
      <c r="F1" s="1"/>
      <c r="G1" s="1"/>
      <c r="H1" s="1"/>
      <c r="I1" s="1"/>
      <c r="J1" s="1"/>
    </row>
    <row r="2" spans="2:10" ht="15.75" customHeight="1">
      <c r="B2" s="3" t="s">
        <v>232</v>
      </c>
      <c r="C2" s="1"/>
      <c r="D2" s="1"/>
      <c r="E2" s="1"/>
      <c r="F2" s="1"/>
      <c r="G2" s="1"/>
      <c r="H2" s="1"/>
      <c r="I2" s="1"/>
      <c r="J2" s="1"/>
    </row>
    <row r="3" spans="2:3" ht="15.75" customHeight="1">
      <c r="B3" s="4" t="s">
        <v>190</v>
      </c>
      <c r="C3" s="4"/>
    </row>
    <row r="4" spans="2:3" ht="15.75" customHeight="1">
      <c r="B4" s="5"/>
      <c r="C4" s="4"/>
    </row>
    <row r="5" ht="15.75" customHeight="1">
      <c r="B5" s="4" t="s">
        <v>194</v>
      </c>
    </row>
    <row r="7" spans="2:3" ht="15.75" customHeight="1">
      <c r="B7" s="6" t="s">
        <v>206</v>
      </c>
      <c r="C7" s="4" t="s">
        <v>43</v>
      </c>
    </row>
    <row r="8" spans="2:10" ht="15.75" customHeight="1">
      <c r="B8" s="6"/>
      <c r="C8" s="148" t="s">
        <v>234</v>
      </c>
      <c r="D8" s="148"/>
      <c r="E8" s="148"/>
      <c r="F8" s="148"/>
      <c r="G8" s="148"/>
      <c r="H8" s="148"/>
      <c r="I8" s="148"/>
      <c r="J8" s="148"/>
    </row>
    <row r="9" spans="2:10" ht="15.75" customHeight="1">
      <c r="B9" s="6"/>
      <c r="C9" s="148"/>
      <c r="D9" s="148"/>
      <c r="E9" s="148"/>
      <c r="F9" s="148"/>
      <c r="G9" s="148"/>
      <c r="H9" s="148"/>
      <c r="I9" s="148"/>
      <c r="J9" s="148"/>
    </row>
    <row r="10" spans="2:10" ht="15.75" customHeight="1">
      <c r="B10" s="6"/>
      <c r="C10" s="148"/>
      <c r="D10" s="148"/>
      <c r="E10" s="148"/>
      <c r="F10" s="148"/>
      <c r="G10" s="148"/>
      <c r="H10" s="148"/>
      <c r="I10" s="148"/>
      <c r="J10" s="148"/>
    </row>
    <row r="11" spans="2:10" ht="15.75" customHeight="1">
      <c r="B11" s="6"/>
      <c r="C11" s="148"/>
      <c r="D11" s="148"/>
      <c r="E11" s="148"/>
      <c r="F11" s="148"/>
      <c r="G11" s="148"/>
      <c r="H11" s="148"/>
      <c r="I11" s="148"/>
      <c r="J11" s="148"/>
    </row>
    <row r="12" spans="2:10" ht="15.75" customHeight="1">
      <c r="B12" s="6"/>
      <c r="C12" s="7"/>
      <c r="D12" s="7"/>
      <c r="E12" s="7"/>
      <c r="F12" s="7"/>
      <c r="G12" s="7"/>
      <c r="H12" s="7"/>
      <c r="I12" s="7"/>
      <c r="J12" s="7"/>
    </row>
    <row r="13" spans="2:14" ht="15.75" customHeight="1">
      <c r="B13" s="6"/>
      <c r="C13" s="152" t="s">
        <v>182</v>
      </c>
      <c r="D13" s="152"/>
      <c r="E13" s="152"/>
      <c r="F13" s="152"/>
      <c r="G13" s="152"/>
      <c r="H13" s="152"/>
      <c r="I13" s="152"/>
      <c r="J13" s="152"/>
      <c r="K13" s="8"/>
      <c r="L13" s="8"/>
      <c r="M13" s="8"/>
      <c r="N13" s="8"/>
    </row>
    <row r="14" spans="2:14" ht="15.75" customHeight="1">
      <c r="B14" s="6"/>
      <c r="C14" s="152"/>
      <c r="D14" s="152"/>
      <c r="E14" s="152"/>
      <c r="F14" s="152"/>
      <c r="G14" s="152"/>
      <c r="H14" s="152"/>
      <c r="I14" s="152"/>
      <c r="J14" s="152"/>
      <c r="K14" s="8"/>
      <c r="L14" s="8"/>
      <c r="M14" s="8"/>
      <c r="N14" s="8"/>
    </row>
    <row r="15" spans="2:14" ht="15.75" customHeight="1">
      <c r="B15" s="6"/>
      <c r="C15" s="152"/>
      <c r="D15" s="152"/>
      <c r="E15" s="152"/>
      <c r="F15" s="152"/>
      <c r="G15" s="152"/>
      <c r="H15" s="152"/>
      <c r="I15" s="152"/>
      <c r="J15" s="152"/>
      <c r="K15" s="8"/>
      <c r="L15" s="8"/>
      <c r="M15" s="8"/>
      <c r="N15" s="8"/>
    </row>
    <row r="16" spans="2:14" ht="15.75" customHeight="1">
      <c r="B16" s="6"/>
      <c r="C16" s="9"/>
      <c r="D16" s="9"/>
      <c r="E16" s="9"/>
      <c r="F16" s="9"/>
      <c r="G16" s="9"/>
      <c r="H16" s="9"/>
      <c r="I16" s="9"/>
      <c r="J16" s="9"/>
      <c r="K16" s="8"/>
      <c r="L16" s="8"/>
      <c r="M16" s="8"/>
      <c r="N16" s="8"/>
    </row>
    <row r="17" spans="2:14" ht="15.75" customHeight="1">
      <c r="B17" s="6"/>
      <c r="C17" s="148" t="s">
        <v>183</v>
      </c>
      <c r="D17" s="148"/>
      <c r="E17" s="148"/>
      <c r="F17" s="148"/>
      <c r="G17" s="148"/>
      <c r="H17" s="148"/>
      <c r="I17" s="148"/>
      <c r="J17" s="148"/>
      <c r="K17" s="8"/>
      <c r="L17" s="8"/>
      <c r="M17" s="8"/>
      <c r="N17" s="8"/>
    </row>
    <row r="18" spans="2:14" ht="15.75" customHeight="1">
      <c r="B18" s="6"/>
      <c r="C18" s="148"/>
      <c r="D18" s="148"/>
      <c r="E18" s="148"/>
      <c r="F18" s="148"/>
      <c r="G18" s="148"/>
      <c r="H18" s="148"/>
      <c r="I18" s="148"/>
      <c r="J18" s="148"/>
      <c r="K18" s="8"/>
      <c r="L18" s="8"/>
      <c r="M18" s="8"/>
      <c r="N18" s="8"/>
    </row>
    <row r="19" spans="2:14" ht="15.75" customHeight="1">
      <c r="B19" s="6"/>
      <c r="C19" s="148"/>
      <c r="D19" s="148"/>
      <c r="E19" s="148"/>
      <c r="F19" s="148"/>
      <c r="G19" s="148"/>
      <c r="H19" s="148"/>
      <c r="I19" s="148"/>
      <c r="J19" s="148"/>
      <c r="K19" s="8"/>
      <c r="L19" s="8"/>
      <c r="M19" s="8"/>
      <c r="N19" s="8"/>
    </row>
    <row r="20" spans="2:14" ht="15.75" customHeight="1">
      <c r="B20" s="6"/>
      <c r="C20" s="7"/>
      <c r="D20" s="7"/>
      <c r="E20" s="7"/>
      <c r="F20" s="7"/>
      <c r="G20" s="7"/>
      <c r="H20" s="7"/>
      <c r="I20" s="7"/>
      <c r="J20" s="7"/>
      <c r="K20" s="8"/>
      <c r="L20" s="8"/>
      <c r="M20" s="8"/>
      <c r="N20" s="8"/>
    </row>
    <row r="21" spans="2:10" ht="15.75" customHeight="1">
      <c r="B21" s="6" t="s">
        <v>207</v>
      </c>
      <c r="C21" s="10" t="s">
        <v>73</v>
      </c>
      <c r="D21" s="11"/>
      <c r="E21" s="11"/>
      <c r="F21" s="11"/>
      <c r="G21" s="11"/>
      <c r="H21" s="12"/>
      <c r="I21" s="12"/>
      <c r="J21" s="12"/>
    </row>
    <row r="22" spans="2:10" ht="15.75" customHeight="1">
      <c r="B22" s="6"/>
      <c r="C22" s="148" t="s">
        <v>184</v>
      </c>
      <c r="D22" s="148"/>
      <c r="E22" s="148"/>
      <c r="F22" s="148"/>
      <c r="G22" s="148"/>
      <c r="H22" s="148"/>
      <c r="I22" s="148"/>
      <c r="J22" s="148"/>
    </row>
    <row r="23" spans="3:10" ht="15.75" customHeight="1">
      <c r="C23" s="148"/>
      <c r="D23" s="148"/>
      <c r="E23" s="148"/>
      <c r="F23" s="148"/>
      <c r="G23" s="148"/>
      <c r="H23" s="148"/>
      <c r="I23" s="148"/>
      <c r="J23" s="148"/>
    </row>
    <row r="25" spans="2:3" ht="15.75" customHeight="1">
      <c r="B25" s="6" t="s">
        <v>208</v>
      </c>
      <c r="C25" s="4" t="s">
        <v>74</v>
      </c>
    </row>
    <row r="26" spans="3:10" ht="15.75" customHeight="1">
      <c r="C26" s="149" t="s">
        <v>200</v>
      </c>
      <c r="D26" s="149"/>
      <c r="E26" s="149"/>
      <c r="F26" s="149"/>
      <c r="G26" s="149"/>
      <c r="H26" s="149"/>
      <c r="I26" s="149"/>
      <c r="J26" s="149"/>
    </row>
    <row r="27" spans="3:10" ht="15.75" customHeight="1">
      <c r="C27" s="149"/>
      <c r="D27" s="149"/>
      <c r="E27" s="149"/>
      <c r="F27" s="149"/>
      <c r="G27" s="149"/>
      <c r="H27" s="149"/>
      <c r="I27" s="149"/>
      <c r="J27" s="149"/>
    </row>
    <row r="29" spans="2:3" ht="15.75" customHeight="1">
      <c r="B29" s="6" t="s">
        <v>209</v>
      </c>
      <c r="C29" s="4" t="s">
        <v>44</v>
      </c>
    </row>
    <row r="30" ht="15.75" customHeight="1">
      <c r="C30" s="4" t="s">
        <v>46</v>
      </c>
    </row>
    <row r="31" spans="3:10" ht="15.75" customHeight="1">
      <c r="C31" s="149" t="s">
        <v>168</v>
      </c>
      <c r="D31" s="149"/>
      <c r="E31" s="149"/>
      <c r="F31" s="149"/>
      <c r="G31" s="149"/>
      <c r="H31" s="149"/>
      <c r="I31" s="149"/>
      <c r="J31" s="149"/>
    </row>
    <row r="32" spans="3:10" ht="15.75" customHeight="1">
      <c r="C32" s="149"/>
      <c r="D32" s="149"/>
      <c r="E32" s="149"/>
      <c r="F32" s="149"/>
      <c r="G32" s="149"/>
      <c r="H32" s="149"/>
      <c r="I32" s="149"/>
      <c r="J32" s="149"/>
    </row>
    <row r="33" spans="3:10" ht="15.75" customHeight="1">
      <c r="C33" s="14"/>
      <c r="D33" s="14"/>
      <c r="E33" s="14"/>
      <c r="F33" s="14"/>
      <c r="G33" s="14"/>
      <c r="H33" s="14"/>
      <c r="I33" s="14"/>
      <c r="J33" s="14"/>
    </row>
    <row r="34" spans="2:3" ht="15.75" customHeight="1">
      <c r="B34" s="6" t="s">
        <v>210</v>
      </c>
      <c r="C34" s="4" t="s">
        <v>63</v>
      </c>
    </row>
    <row r="35" spans="2:3" ht="15.75" customHeight="1">
      <c r="B35" s="6"/>
      <c r="C35" s="4" t="s">
        <v>45</v>
      </c>
    </row>
    <row r="36" spans="2:10" ht="15.75" customHeight="1">
      <c r="B36" s="6"/>
      <c r="C36" s="149" t="s">
        <v>158</v>
      </c>
      <c r="D36" s="149"/>
      <c r="E36" s="149"/>
      <c r="F36" s="149"/>
      <c r="G36" s="149"/>
      <c r="H36" s="149"/>
      <c r="I36" s="149"/>
      <c r="J36" s="149"/>
    </row>
    <row r="37" spans="2:10" ht="15.75" customHeight="1">
      <c r="B37" s="6"/>
      <c r="C37" s="149"/>
      <c r="D37" s="149"/>
      <c r="E37" s="149"/>
      <c r="F37" s="149"/>
      <c r="G37" s="149"/>
      <c r="H37" s="149"/>
      <c r="I37" s="149"/>
      <c r="J37" s="149"/>
    </row>
    <row r="38" spans="2:10" ht="15.75" customHeight="1">
      <c r="B38" s="6"/>
      <c r="C38" s="149"/>
      <c r="D38" s="149"/>
      <c r="E38" s="149"/>
      <c r="F38" s="149"/>
      <c r="G38" s="149"/>
      <c r="H38" s="149"/>
      <c r="I38" s="149"/>
      <c r="J38" s="149"/>
    </row>
    <row r="39" spans="2:3" ht="15.75" customHeight="1">
      <c r="B39" s="6"/>
      <c r="C39" s="4"/>
    </row>
    <row r="40" spans="2:3" ht="15.75" customHeight="1">
      <c r="B40" s="6" t="s">
        <v>211</v>
      </c>
      <c r="C40" s="4" t="s">
        <v>72</v>
      </c>
    </row>
    <row r="41" spans="2:10" ht="15.75" customHeight="1">
      <c r="B41" s="6"/>
      <c r="C41" s="149" t="s">
        <v>202</v>
      </c>
      <c r="D41" s="149"/>
      <c r="E41" s="149"/>
      <c r="F41" s="149"/>
      <c r="G41" s="149"/>
      <c r="H41" s="149"/>
      <c r="I41" s="149"/>
      <c r="J41" s="149"/>
    </row>
    <row r="42" spans="2:10" ht="15.75" customHeight="1">
      <c r="B42" s="6"/>
      <c r="C42" s="149"/>
      <c r="D42" s="149"/>
      <c r="E42" s="149"/>
      <c r="F42" s="149"/>
      <c r="G42" s="149"/>
      <c r="H42" s="149"/>
      <c r="I42" s="149"/>
      <c r="J42" s="149"/>
    </row>
    <row r="44" spans="2:3" ht="15.75" customHeight="1">
      <c r="B44" s="6" t="s">
        <v>212</v>
      </c>
      <c r="C44" s="4" t="s">
        <v>47</v>
      </c>
    </row>
    <row r="45" spans="2:10" ht="15.75" customHeight="1">
      <c r="B45" s="6"/>
      <c r="C45" s="14" t="s">
        <v>201</v>
      </c>
      <c r="D45" s="15"/>
      <c r="E45" s="15"/>
      <c r="F45" s="15"/>
      <c r="G45" s="15"/>
      <c r="H45" s="15"/>
      <c r="I45" s="15"/>
      <c r="J45" s="15"/>
    </row>
    <row r="46" spans="2:10" ht="15.75" customHeight="1">
      <c r="B46" s="6"/>
      <c r="C46" s="15"/>
      <c r="D46" s="15"/>
      <c r="E46" s="15"/>
      <c r="F46" s="15"/>
      <c r="G46" s="15"/>
      <c r="H46" s="15"/>
      <c r="I46" s="15"/>
      <c r="J46" s="15"/>
    </row>
    <row r="47" spans="2:3" ht="15.75" customHeight="1">
      <c r="B47" s="6" t="s">
        <v>213</v>
      </c>
      <c r="C47" s="4" t="s">
        <v>76</v>
      </c>
    </row>
    <row r="48" spans="6:10" ht="15.75" customHeight="1">
      <c r="F48" s="16" t="s">
        <v>71</v>
      </c>
      <c r="G48" s="17"/>
      <c r="H48" s="17"/>
      <c r="I48" s="16"/>
      <c r="J48" s="17"/>
    </row>
    <row r="49" spans="6:10" ht="15.75" customHeight="1">
      <c r="F49" s="16" t="s">
        <v>34</v>
      </c>
      <c r="G49" s="16" t="s">
        <v>36</v>
      </c>
      <c r="H49" s="16"/>
      <c r="I49" s="16"/>
      <c r="J49" s="16"/>
    </row>
    <row r="50" spans="3:10" ht="15.75" customHeight="1">
      <c r="C50" s="4" t="s">
        <v>169</v>
      </c>
      <c r="F50" s="16" t="s">
        <v>35</v>
      </c>
      <c r="G50" s="16" t="s">
        <v>37</v>
      </c>
      <c r="H50" s="16" t="s">
        <v>12</v>
      </c>
      <c r="I50" s="16" t="s">
        <v>154</v>
      </c>
      <c r="J50" s="16" t="s">
        <v>33</v>
      </c>
    </row>
    <row r="51" spans="6:10" ht="15.75" customHeight="1">
      <c r="F51" s="16" t="s">
        <v>0</v>
      </c>
      <c r="G51" s="16" t="s">
        <v>0</v>
      </c>
      <c r="H51" s="16" t="s">
        <v>0</v>
      </c>
      <c r="I51" s="16" t="s">
        <v>0</v>
      </c>
      <c r="J51" s="16" t="s">
        <v>0</v>
      </c>
    </row>
    <row r="52" spans="3:10" ht="15.75" customHeight="1">
      <c r="C52" s="4" t="s">
        <v>195</v>
      </c>
      <c r="F52" s="18"/>
      <c r="G52" s="18"/>
      <c r="H52" s="18"/>
      <c r="I52" s="18"/>
      <c r="J52" s="18"/>
    </row>
    <row r="53" spans="3:10" ht="15.75" customHeight="1">
      <c r="C53" s="2" t="s">
        <v>32</v>
      </c>
      <c r="F53" s="19">
        <f>101078+3500</f>
        <v>104578</v>
      </c>
      <c r="G53" s="19">
        <v>10560</v>
      </c>
      <c r="H53" s="19">
        <v>46</v>
      </c>
      <c r="I53" s="19">
        <v>0</v>
      </c>
      <c r="J53" s="19">
        <f>SUM(F53:I53)</f>
        <v>115184</v>
      </c>
    </row>
    <row r="54" spans="6:10" ht="15.75" customHeight="1">
      <c r="F54" s="20"/>
      <c r="G54" s="20"/>
      <c r="H54" s="20"/>
      <c r="I54" s="20"/>
      <c r="J54" s="20"/>
    </row>
    <row r="55" spans="3:10" ht="15.75" customHeight="1">
      <c r="C55" s="2" t="s">
        <v>62</v>
      </c>
      <c r="F55" s="21">
        <f>25850+2327</f>
        <v>28177</v>
      </c>
      <c r="G55" s="21">
        <v>457</v>
      </c>
      <c r="H55" s="21">
        <v>27</v>
      </c>
      <c r="I55" s="21">
        <v>347</v>
      </c>
      <c r="J55" s="20">
        <f>SUM(F55:I55)</f>
        <v>29008</v>
      </c>
    </row>
    <row r="56" spans="3:10" ht="15.75" customHeight="1">
      <c r="C56" s="2" t="s">
        <v>75</v>
      </c>
      <c r="F56" s="21">
        <v>-113</v>
      </c>
      <c r="G56" s="21">
        <v>-176</v>
      </c>
      <c r="H56" s="21">
        <v>-704</v>
      </c>
      <c r="I56" s="21">
        <v>0</v>
      </c>
      <c r="J56" s="20">
        <f>SUM(F56:I56)</f>
        <v>-993</v>
      </c>
    </row>
    <row r="57" spans="3:10" ht="15.75" customHeight="1">
      <c r="C57" s="2" t="s">
        <v>48</v>
      </c>
      <c r="F57" s="20"/>
      <c r="G57" s="20"/>
      <c r="H57" s="20"/>
      <c r="I57" s="20"/>
      <c r="J57" s="20">
        <f>SUM(F57:I57)</f>
        <v>0</v>
      </c>
    </row>
    <row r="58" spans="3:10" ht="15.75" customHeight="1">
      <c r="C58" s="22" t="s">
        <v>49</v>
      </c>
      <c r="F58" s="20">
        <v>0</v>
      </c>
      <c r="G58" s="20">
        <v>0</v>
      </c>
      <c r="H58" s="20">
        <v>703</v>
      </c>
      <c r="I58" s="20"/>
      <c r="J58" s="20">
        <f>SUM(F58:I58)</f>
        <v>703</v>
      </c>
    </row>
    <row r="59" spans="3:10" ht="15.75" customHeight="1">
      <c r="C59" s="2" t="s">
        <v>242</v>
      </c>
      <c r="F59" s="23">
        <f>SUM(F55:F58)</f>
        <v>28064</v>
      </c>
      <c r="G59" s="23">
        <f>SUM(G55:G58)</f>
        <v>281</v>
      </c>
      <c r="H59" s="23">
        <f>SUM(H55:H58)</f>
        <v>26</v>
      </c>
      <c r="I59" s="23">
        <f>SUM(I55:I58)</f>
        <v>347</v>
      </c>
      <c r="J59" s="23">
        <f>SUM(J55:J58)</f>
        <v>28718</v>
      </c>
    </row>
    <row r="60" spans="6:10" ht="15.75" customHeight="1">
      <c r="F60" s="20"/>
      <c r="G60" s="20"/>
      <c r="H60" s="20"/>
      <c r="I60" s="20"/>
      <c r="J60" s="21"/>
    </row>
    <row r="61" spans="2:10" ht="15.75" customHeight="1">
      <c r="B61" s="6"/>
      <c r="C61" s="4" t="s">
        <v>196</v>
      </c>
      <c r="F61" s="18"/>
      <c r="G61" s="18"/>
      <c r="H61" s="18"/>
      <c r="I61" s="18"/>
      <c r="J61" s="18"/>
    </row>
    <row r="62" spans="3:10" ht="15.75" customHeight="1">
      <c r="C62" s="2" t="s">
        <v>32</v>
      </c>
      <c r="F62" s="19">
        <v>45213</v>
      </c>
      <c r="G62" s="19">
        <v>6098</v>
      </c>
      <c r="H62" s="19">
        <v>0</v>
      </c>
      <c r="I62" s="19">
        <v>0</v>
      </c>
      <c r="J62" s="19">
        <f>SUM(F62:I62)</f>
        <v>51311</v>
      </c>
    </row>
    <row r="63" spans="6:10" ht="15.75" customHeight="1">
      <c r="F63" s="20"/>
      <c r="G63" s="20"/>
      <c r="H63" s="20"/>
      <c r="I63" s="20"/>
      <c r="J63" s="20"/>
    </row>
    <row r="64" spans="3:10" ht="15.75" customHeight="1">
      <c r="C64" s="2" t="s">
        <v>62</v>
      </c>
      <c r="F64" s="21">
        <v>27669</v>
      </c>
      <c r="G64" s="21">
        <v>-781</v>
      </c>
      <c r="H64" s="21">
        <v>-796</v>
      </c>
      <c r="I64" s="21">
        <v>-211</v>
      </c>
      <c r="J64" s="20">
        <f>SUM(F64:I64)</f>
        <v>25881</v>
      </c>
    </row>
    <row r="65" spans="3:10" ht="15.75" customHeight="1">
      <c r="C65" s="2" t="s">
        <v>75</v>
      </c>
      <c r="F65" s="21">
        <v>-524</v>
      </c>
      <c r="G65" s="21">
        <v>-160</v>
      </c>
      <c r="H65" s="21">
        <v>-1089</v>
      </c>
      <c r="I65" s="21">
        <v>0</v>
      </c>
      <c r="J65" s="20">
        <f>SUM(F65:I65)</f>
        <v>-1773</v>
      </c>
    </row>
    <row r="66" spans="2:10" ht="15.75" customHeight="1">
      <c r="B66" s="6"/>
      <c r="C66" s="2" t="s">
        <v>48</v>
      </c>
      <c r="F66" s="20"/>
      <c r="G66" s="20"/>
      <c r="H66" s="20"/>
      <c r="I66" s="20"/>
      <c r="J66" s="20">
        <f>SUM(F66:I66)</f>
        <v>0</v>
      </c>
    </row>
    <row r="67" spans="2:10" ht="15.75" customHeight="1">
      <c r="B67" s="6"/>
      <c r="C67" s="22" t="s">
        <v>49</v>
      </c>
      <c r="F67" s="20">
        <v>0</v>
      </c>
      <c r="G67" s="20">
        <v>0</v>
      </c>
      <c r="H67" s="20">
        <v>1007</v>
      </c>
      <c r="I67" s="20">
        <v>0</v>
      </c>
      <c r="J67" s="20">
        <f>SUM(F67:I67)</f>
        <v>1007</v>
      </c>
    </row>
    <row r="68" spans="2:10" ht="15.75" customHeight="1">
      <c r="B68" s="6"/>
      <c r="C68" s="2" t="s">
        <v>69</v>
      </c>
      <c r="F68" s="24">
        <f>SUM(F64:F67)</f>
        <v>27145</v>
      </c>
      <c r="G68" s="24">
        <f>SUM(G64:G67)</f>
        <v>-941</v>
      </c>
      <c r="H68" s="24">
        <f>SUM(H64:H67)</f>
        <v>-878</v>
      </c>
      <c r="I68" s="24">
        <f>SUM(I64:I67)</f>
        <v>-211</v>
      </c>
      <c r="J68" s="24">
        <f>SUM(J64:J67)</f>
        <v>25115</v>
      </c>
    </row>
    <row r="69" spans="6:10" ht="15.75" customHeight="1">
      <c r="F69" s="20"/>
      <c r="G69" s="20"/>
      <c r="H69" s="20"/>
      <c r="I69" s="20"/>
      <c r="J69" s="21"/>
    </row>
    <row r="70" spans="2:3" ht="15.75" customHeight="1">
      <c r="B70" s="6" t="s">
        <v>214</v>
      </c>
      <c r="C70" s="4" t="s">
        <v>50</v>
      </c>
    </row>
    <row r="71" spans="2:10" ht="15.75" customHeight="1">
      <c r="B71" s="6"/>
      <c r="C71" s="149" t="s">
        <v>185</v>
      </c>
      <c r="D71" s="149"/>
      <c r="E71" s="149"/>
      <c r="F71" s="149"/>
      <c r="G71" s="149"/>
      <c r="H71" s="149"/>
      <c r="I71" s="149"/>
      <c r="J71" s="149"/>
    </row>
    <row r="72" spans="2:10" ht="15.75" customHeight="1">
      <c r="B72" s="6"/>
      <c r="C72" s="149"/>
      <c r="D72" s="149"/>
      <c r="E72" s="149"/>
      <c r="F72" s="149"/>
      <c r="G72" s="149"/>
      <c r="H72" s="149"/>
      <c r="I72" s="149"/>
      <c r="J72" s="149"/>
    </row>
    <row r="74" spans="2:3" ht="15.75" customHeight="1">
      <c r="B74" s="2" t="s">
        <v>215</v>
      </c>
      <c r="C74" s="4" t="s">
        <v>77</v>
      </c>
    </row>
    <row r="75" spans="2:10" ht="15.75" customHeight="1">
      <c r="B75" s="6"/>
      <c r="C75" s="151" t="s">
        <v>203</v>
      </c>
      <c r="D75" s="151"/>
      <c r="E75" s="151"/>
      <c r="F75" s="151"/>
      <c r="G75" s="151"/>
      <c r="H75" s="151"/>
      <c r="I75" s="151"/>
      <c r="J75" s="151"/>
    </row>
    <row r="76" spans="2:10" ht="15.75" customHeight="1">
      <c r="B76" s="6"/>
      <c r="C76" s="151"/>
      <c r="D76" s="151"/>
      <c r="E76" s="151"/>
      <c r="F76" s="151"/>
      <c r="G76" s="151"/>
      <c r="H76" s="151"/>
      <c r="I76" s="151"/>
      <c r="J76" s="151"/>
    </row>
    <row r="77" spans="12:20" ht="15.75" customHeight="1">
      <c r="L77" s="25"/>
      <c r="M77" s="25"/>
      <c r="N77" s="25"/>
      <c r="O77" s="25"/>
      <c r="P77" s="25"/>
      <c r="Q77" s="25"/>
      <c r="R77" s="25"/>
      <c r="S77" s="25"/>
      <c r="T77" s="25"/>
    </row>
    <row r="78" spans="2:20" ht="15.75" customHeight="1">
      <c r="B78" s="2" t="s">
        <v>216</v>
      </c>
      <c r="C78" s="4" t="s">
        <v>78</v>
      </c>
      <c r="L78" s="25"/>
      <c r="M78" s="25"/>
      <c r="N78" s="25"/>
      <c r="O78" s="25"/>
      <c r="P78" s="25"/>
      <c r="Q78" s="25"/>
      <c r="R78" s="25"/>
      <c r="S78" s="25"/>
      <c r="T78" s="25"/>
    </row>
    <row r="79" spans="2:20" ht="15.75" customHeight="1">
      <c r="B79" s="6"/>
      <c r="C79" s="149" t="s">
        <v>186</v>
      </c>
      <c r="D79" s="149"/>
      <c r="E79" s="149"/>
      <c r="F79" s="149"/>
      <c r="G79" s="149"/>
      <c r="H79" s="149"/>
      <c r="I79" s="149"/>
      <c r="J79" s="149"/>
      <c r="L79" s="25"/>
      <c r="M79" s="25"/>
      <c r="N79" s="25"/>
      <c r="O79" s="25"/>
      <c r="P79" s="25"/>
      <c r="Q79" s="25"/>
      <c r="R79" s="25"/>
      <c r="S79" s="25"/>
      <c r="T79" s="25"/>
    </row>
    <row r="80" spans="2:20" ht="15.75" customHeight="1">
      <c r="B80" s="6"/>
      <c r="C80" s="14"/>
      <c r="D80" s="14"/>
      <c r="E80" s="14"/>
      <c r="F80" s="14"/>
      <c r="G80" s="14"/>
      <c r="H80" s="14"/>
      <c r="I80" s="14"/>
      <c r="J80" s="14"/>
      <c r="L80" s="25"/>
      <c r="M80" s="25"/>
      <c r="N80" s="25"/>
      <c r="O80" s="25"/>
      <c r="P80" s="25"/>
      <c r="Q80" s="25"/>
      <c r="R80" s="25"/>
      <c r="S80" s="25"/>
      <c r="T80" s="25"/>
    </row>
    <row r="81" spans="2:3" ht="15.75" customHeight="1">
      <c r="B81" s="2" t="s">
        <v>217</v>
      </c>
      <c r="C81" s="4" t="s">
        <v>79</v>
      </c>
    </row>
    <row r="82" spans="2:3" ht="15.75" customHeight="1">
      <c r="B82" s="6"/>
      <c r="C82" s="7" t="s">
        <v>68</v>
      </c>
    </row>
    <row r="84" spans="2:3" ht="15.75" customHeight="1">
      <c r="B84" s="2" t="s">
        <v>218</v>
      </c>
      <c r="C84" s="4" t="s">
        <v>80</v>
      </c>
    </row>
    <row r="85" spans="2:3" ht="15.75" customHeight="1">
      <c r="B85" s="6"/>
      <c r="C85" s="2" t="s">
        <v>197</v>
      </c>
    </row>
    <row r="87" spans="2:10" ht="15.75" customHeight="1">
      <c r="B87" s="153" t="s">
        <v>156</v>
      </c>
      <c r="C87" s="153"/>
      <c r="D87" s="153"/>
      <c r="E87" s="153"/>
      <c r="F87" s="153"/>
      <c r="G87" s="153"/>
      <c r="H87" s="153"/>
      <c r="I87" s="153"/>
      <c r="J87" s="153"/>
    </row>
    <row r="88" spans="2:10" ht="15.75" customHeight="1">
      <c r="B88" s="153"/>
      <c r="C88" s="153"/>
      <c r="D88" s="153"/>
      <c r="E88" s="153"/>
      <c r="F88" s="153"/>
      <c r="G88" s="153"/>
      <c r="H88" s="153"/>
      <c r="I88" s="153"/>
      <c r="J88" s="153"/>
    </row>
    <row r="89" spans="2:10" ht="15.75" customHeight="1">
      <c r="B89" s="26"/>
      <c r="C89" s="26"/>
      <c r="D89" s="26"/>
      <c r="E89" s="26"/>
      <c r="F89" s="26"/>
      <c r="G89" s="26"/>
      <c r="H89" s="26"/>
      <c r="I89" s="26"/>
      <c r="J89" s="26"/>
    </row>
    <row r="90" spans="2:3" ht="15.75" customHeight="1">
      <c r="B90" s="2" t="s">
        <v>219</v>
      </c>
      <c r="C90" s="4" t="s">
        <v>170</v>
      </c>
    </row>
    <row r="91" spans="2:10" ht="15.75" customHeight="1">
      <c r="B91" s="6"/>
      <c r="C91" s="149" t="s">
        <v>248</v>
      </c>
      <c r="D91" s="149"/>
      <c r="E91" s="149"/>
      <c r="F91" s="149"/>
      <c r="G91" s="149"/>
      <c r="H91" s="149"/>
      <c r="I91" s="149"/>
      <c r="J91" s="149"/>
    </row>
    <row r="92" spans="2:10" ht="15.75" customHeight="1">
      <c r="B92" s="6"/>
      <c r="C92" s="149"/>
      <c r="D92" s="149"/>
      <c r="E92" s="149"/>
      <c r="F92" s="149"/>
      <c r="G92" s="149"/>
      <c r="H92" s="149"/>
      <c r="I92" s="149"/>
      <c r="J92" s="149"/>
    </row>
    <row r="93" spans="2:10" ht="15.75" customHeight="1">
      <c r="B93" s="6"/>
      <c r="C93" s="149"/>
      <c r="D93" s="149"/>
      <c r="E93" s="149"/>
      <c r="F93" s="149"/>
      <c r="G93" s="149"/>
      <c r="H93" s="149"/>
      <c r="I93" s="149"/>
      <c r="J93" s="149"/>
    </row>
    <row r="94" spans="2:10" ht="15.75" customHeight="1">
      <c r="B94" s="6"/>
      <c r="C94" s="149"/>
      <c r="D94" s="149"/>
      <c r="E94" s="149"/>
      <c r="F94" s="149"/>
      <c r="G94" s="149"/>
      <c r="H94" s="149"/>
      <c r="I94" s="149"/>
      <c r="J94" s="149"/>
    </row>
    <row r="95" spans="2:10" ht="15.75" customHeight="1">
      <c r="B95" s="6"/>
      <c r="C95" s="149"/>
      <c r="D95" s="149"/>
      <c r="E95" s="149"/>
      <c r="F95" s="149"/>
      <c r="G95" s="149"/>
      <c r="H95" s="149"/>
      <c r="I95" s="149"/>
      <c r="J95" s="149"/>
    </row>
    <row r="96" spans="2:3" ht="15.75" customHeight="1">
      <c r="B96" s="6"/>
      <c r="C96" s="4"/>
    </row>
    <row r="97" spans="2:3" ht="15.75" customHeight="1">
      <c r="B97" s="2" t="s">
        <v>231</v>
      </c>
      <c r="C97" s="4" t="s">
        <v>51</v>
      </c>
    </row>
    <row r="98" spans="3:10" ht="15.75" customHeight="1">
      <c r="C98" s="4"/>
      <c r="I98" s="150" t="s">
        <v>61</v>
      </c>
      <c r="J98" s="150"/>
    </row>
    <row r="99" spans="2:10" ht="15.75" customHeight="1">
      <c r="B99" s="6"/>
      <c r="C99" s="4"/>
      <c r="I99" s="27" t="s">
        <v>191</v>
      </c>
      <c r="J99" s="27" t="s">
        <v>179</v>
      </c>
    </row>
    <row r="100" spans="3:10" ht="15.75" customHeight="1">
      <c r="C100" s="4"/>
      <c r="I100" s="28" t="s">
        <v>31</v>
      </c>
      <c r="J100" s="28" t="s">
        <v>31</v>
      </c>
    </row>
    <row r="101" spans="3:10" ht="15.75" customHeight="1">
      <c r="C101" s="2" t="s">
        <v>32</v>
      </c>
      <c r="I101" s="29">
        <f>IncomeStmt!$D$13</f>
        <v>59827</v>
      </c>
      <c r="J101" s="29">
        <v>55357</v>
      </c>
    </row>
    <row r="102" spans="3:10" ht="15.75" customHeight="1">
      <c r="C102" s="2" t="s">
        <v>155</v>
      </c>
      <c r="I102" s="30">
        <f>IncomeStmt!$D$24</f>
        <v>15204</v>
      </c>
      <c r="J102" s="30">
        <v>13514</v>
      </c>
    </row>
    <row r="103" spans="9:10" ht="15.75" customHeight="1">
      <c r="I103" s="30"/>
      <c r="J103" s="30"/>
    </row>
    <row r="104" spans="3:10" ht="15.75" customHeight="1">
      <c r="C104" s="151" t="s">
        <v>243</v>
      </c>
      <c r="D104" s="151"/>
      <c r="E104" s="151"/>
      <c r="F104" s="151"/>
      <c r="G104" s="151"/>
      <c r="H104" s="151"/>
      <c r="I104" s="151"/>
      <c r="J104" s="151"/>
    </row>
    <row r="105" spans="3:10" ht="15.75" customHeight="1">
      <c r="C105" s="151"/>
      <c r="D105" s="151"/>
      <c r="E105" s="151"/>
      <c r="F105" s="151"/>
      <c r="G105" s="151"/>
      <c r="H105" s="151"/>
      <c r="I105" s="151"/>
      <c r="J105" s="151"/>
    </row>
    <row r="106" spans="3:10" ht="15.75" customHeight="1">
      <c r="C106" s="31"/>
      <c r="D106" s="31"/>
      <c r="E106" s="31"/>
      <c r="F106" s="31" t="s">
        <v>187</v>
      </c>
      <c r="G106" s="31"/>
      <c r="H106" s="31"/>
      <c r="I106" s="31"/>
      <c r="J106" s="31"/>
    </row>
    <row r="107" spans="2:3" ht="15.75" customHeight="1">
      <c r="B107" s="2" t="s">
        <v>230</v>
      </c>
      <c r="C107" s="4" t="s">
        <v>52</v>
      </c>
    </row>
    <row r="108" spans="2:10" ht="15.75" customHeight="1">
      <c r="B108" s="6"/>
      <c r="C108" s="149" t="s">
        <v>237</v>
      </c>
      <c r="D108" s="149"/>
      <c r="E108" s="149"/>
      <c r="F108" s="149"/>
      <c r="G108" s="149"/>
      <c r="H108" s="149"/>
      <c r="I108" s="149"/>
      <c r="J108" s="149"/>
    </row>
    <row r="109" spans="2:10" ht="15.75" customHeight="1">
      <c r="B109" s="6"/>
      <c r="C109" s="149"/>
      <c r="D109" s="149"/>
      <c r="E109" s="149"/>
      <c r="F109" s="149"/>
      <c r="G109" s="149"/>
      <c r="H109" s="149"/>
      <c r="I109" s="149"/>
      <c r="J109" s="149"/>
    </row>
    <row r="110" spans="2:10" ht="15.75" customHeight="1">
      <c r="B110" s="6"/>
      <c r="C110" s="14"/>
      <c r="D110" s="14"/>
      <c r="E110" s="14"/>
      <c r="F110" s="14"/>
      <c r="G110" s="14"/>
      <c r="H110" s="14"/>
      <c r="I110" s="14"/>
      <c r="J110" s="14"/>
    </row>
    <row r="111" spans="2:3" ht="15.75" customHeight="1">
      <c r="B111" s="2" t="s">
        <v>229</v>
      </c>
      <c r="C111" s="4" t="s">
        <v>114</v>
      </c>
    </row>
    <row r="112" spans="2:11" ht="15.75" customHeight="1">
      <c r="B112" s="6"/>
      <c r="C112" s="2" t="s">
        <v>159</v>
      </c>
      <c r="K112" s="32"/>
    </row>
    <row r="113" ht="15.75" customHeight="1">
      <c r="B113" s="6"/>
    </row>
    <row r="114" spans="2:3" ht="15.75" customHeight="1">
      <c r="B114" s="2" t="s">
        <v>228</v>
      </c>
      <c r="C114" s="4" t="s">
        <v>3</v>
      </c>
    </row>
    <row r="115" spans="2:10" ht="15.75" customHeight="1">
      <c r="B115" s="6"/>
      <c r="C115" s="4"/>
      <c r="G115" s="154" t="s">
        <v>134</v>
      </c>
      <c r="H115" s="154"/>
      <c r="I115" s="154" t="s">
        <v>204</v>
      </c>
      <c r="J115" s="154"/>
    </row>
    <row r="116" spans="2:10" ht="15.75" customHeight="1">
      <c r="B116" s="31"/>
      <c r="C116" s="4"/>
      <c r="G116" s="33" t="s">
        <v>188</v>
      </c>
      <c r="H116" s="33" t="s">
        <v>189</v>
      </c>
      <c r="I116" s="33" t="s">
        <v>188</v>
      </c>
      <c r="J116" s="33" t="s">
        <v>189</v>
      </c>
    </row>
    <row r="117" spans="2:10" ht="15.75" customHeight="1">
      <c r="B117" s="31"/>
      <c r="C117" s="4"/>
      <c r="G117" s="34" t="s">
        <v>0</v>
      </c>
      <c r="H117" s="34" t="s">
        <v>0</v>
      </c>
      <c r="I117" s="34" t="s">
        <v>0</v>
      </c>
      <c r="J117" s="34" t="s">
        <v>0</v>
      </c>
    </row>
    <row r="118" spans="2:10" ht="15.75" customHeight="1">
      <c r="B118" s="6"/>
      <c r="C118" s="2" t="s">
        <v>115</v>
      </c>
      <c r="G118" s="20">
        <v>4562</v>
      </c>
      <c r="H118" s="20">
        <v>2867</v>
      </c>
      <c r="I118" s="20">
        <v>8336</v>
      </c>
      <c r="J118" s="35">
        <v>16519</v>
      </c>
    </row>
    <row r="119" spans="2:10" ht="15.75" customHeight="1">
      <c r="B119" s="6"/>
      <c r="C119" s="2" t="s">
        <v>25</v>
      </c>
      <c r="G119" s="20">
        <v>-1969</v>
      </c>
      <c r="H119" s="20">
        <v>-207</v>
      </c>
      <c r="I119" s="20">
        <v>-4058</v>
      </c>
      <c r="J119" s="35">
        <v>-11544</v>
      </c>
    </row>
    <row r="120" spans="2:10" ht="15.75" customHeight="1">
      <c r="B120" s="36"/>
      <c r="G120" s="37">
        <f>SUM(G118:G119)</f>
        <v>2593</v>
      </c>
      <c r="H120" s="37">
        <f>SUM(H118:H119)</f>
        <v>2660</v>
      </c>
      <c r="I120" s="37">
        <f>SUM(I118:I119)</f>
        <v>4278</v>
      </c>
      <c r="J120" s="37">
        <f>SUM(J118:J119)</f>
        <v>4975</v>
      </c>
    </row>
    <row r="121" spans="2:10" ht="15.75" customHeight="1">
      <c r="B121" s="36"/>
      <c r="C121" s="2" t="s">
        <v>13</v>
      </c>
      <c r="G121" s="20">
        <v>115</v>
      </c>
      <c r="H121" s="20">
        <v>115</v>
      </c>
      <c r="I121" s="20">
        <v>186</v>
      </c>
      <c r="J121" s="35">
        <v>282</v>
      </c>
    </row>
    <row r="122" spans="2:10" ht="15.75" customHeight="1">
      <c r="B122" s="36"/>
      <c r="C122" s="4"/>
      <c r="G122" s="38">
        <f>SUM(G120:G121)</f>
        <v>2708</v>
      </c>
      <c r="H122" s="38">
        <f>SUM(H120:H121)</f>
        <v>2775</v>
      </c>
      <c r="I122" s="38">
        <f>SUM(I120:I121)</f>
        <v>4464</v>
      </c>
      <c r="J122" s="38">
        <f>SUM(J120:J121)</f>
        <v>5257</v>
      </c>
    </row>
    <row r="123" spans="2:10" ht="15.75" customHeight="1">
      <c r="B123" s="36"/>
      <c r="C123" s="4"/>
      <c r="G123" s="39"/>
      <c r="H123" s="39"/>
      <c r="I123" s="39"/>
      <c r="J123" s="39"/>
    </row>
    <row r="124" spans="2:10" ht="15.75" customHeight="1">
      <c r="B124" s="36"/>
      <c r="C124" s="151" t="s">
        <v>160</v>
      </c>
      <c r="D124" s="151"/>
      <c r="E124" s="151"/>
      <c r="F124" s="151"/>
      <c r="G124" s="151"/>
      <c r="H124" s="151"/>
      <c r="I124" s="151"/>
      <c r="J124" s="151"/>
    </row>
    <row r="125" spans="2:10" ht="15.75" customHeight="1">
      <c r="B125" s="36"/>
      <c r="C125" s="151"/>
      <c r="D125" s="151"/>
      <c r="E125" s="151"/>
      <c r="F125" s="151"/>
      <c r="G125" s="151"/>
      <c r="H125" s="151"/>
      <c r="I125" s="151"/>
      <c r="J125" s="151"/>
    </row>
    <row r="126" spans="2:10" ht="15.75" customHeight="1">
      <c r="B126" s="36"/>
      <c r="C126" s="31"/>
      <c r="D126" s="31"/>
      <c r="E126" s="31"/>
      <c r="F126" s="31"/>
      <c r="G126" s="31"/>
      <c r="H126" s="31"/>
      <c r="I126" s="31"/>
      <c r="J126" s="31"/>
    </row>
    <row r="127" spans="2:3" ht="15.75" customHeight="1">
      <c r="B127" s="2" t="s">
        <v>227</v>
      </c>
      <c r="C127" s="4" t="s">
        <v>39</v>
      </c>
    </row>
    <row r="128" spans="2:10" ht="15.75" customHeight="1">
      <c r="B128" s="6"/>
      <c r="C128" s="149" t="s">
        <v>161</v>
      </c>
      <c r="D128" s="149"/>
      <c r="E128" s="149"/>
      <c r="F128" s="149"/>
      <c r="G128" s="149"/>
      <c r="H128" s="149"/>
      <c r="I128" s="149"/>
      <c r="J128" s="149"/>
    </row>
    <row r="129" spans="2:10" ht="15.75" customHeight="1">
      <c r="B129" s="6"/>
      <c r="C129" s="149"/>
      <c r="D129" s="149"/>
      <c r="E129" s="149"/>
      <c r="F129" s="149"/>
      <c r="G129" s="149"/>
      <c r="H129" s="149"/>
      <c r="I129" s="149"/>
      <c r="J129" s="149"/>
    </row>
    <row r="131" spans="2:3" ht="15.75" customHeight="1">
      <c r="B131" s="2" t="s">
        <v>226</v>
      </c>
      <c r="C131" s="4" t="s">
        <v>9</v>
      </c>
    </row>
    <row r="132" spans="3:10" ht="15.75" customHeight="1">
      <c r="C132" s="40"/>
      <c r="I132" s="34" t="s">
        <v>15</v>
      </c>
      <c r="J132" s="34" t="s">
        <v>136</v>
      </c>
    </row>
    <row r="133" spans="3:10" ht="15.75" customHeight="1">
      <c r="C133" s="40"/>
      <c r="I133" s="34" t="s">
        <v>135</v>
      </c>
      <c r="J133" s="34" t="s">
        <v>137</v>
      </c>
    </row>
    <row r="134" spans="3:10" ht="15.75" customHeight="1">
      <c r="C134" s="40"/>
      <c r="I134" s="41">
        <v>38533</v>
      </c>
      <c r="J134" s="41">
        <v>38533</v>
      </c>
    </row>
    <row r="135" spans="3:10" ht="15.75" customHeight="1">
      <c r="C135" s="40"/>
      <c r="I135" s="34" t="s">
        <v>0</v>
      </c>
      <c r="J135" s="34" t="s">
        <v>0</v>
      </c>
    </row>
    <row r="136" spans="3:10" ht="15.75" customHeight="1">
      <c r="C136" s="2" t="s">
        <v>26</v>
      </c>
      <c r="I136" s="42" t="s">
        <v>28</v>
      </c>
      <c r="J136" s="42" t="s">
        <v>28</v>
      </c>
    </row>
    <row r="137" spans="3:10" ht="15.75" customHeight="1">
      <c r="C137" s="2" t="s">
        <v>27</v>
      </c>
      <c r="I137" s="42" t="s">
        <v>28</v>
      </c>
      <c r="J137" s="42" t="s">
        <v>28</v>
      </c>
    </row>
    <row r="138" spans="3:10" ht="15.75" customHeight="1">
      <c r="C138" s="2" t="s">
        <v>138</v>
      </c>
      <c r="I138" s="42" t="s">
        <v>28</v>
      </c>
      <c r="J138" s="42" t="s">
        <v>28</v>
      </c>
    </row>
    <row r="139" spans="3:10" ht="15.75" customHeight="1">
      <c r="C139" s="40"/>
      <c r="I139" s="43"/>
      <c r="J139" s="44"/>
    </row>
    <row r="140" spans="2:10" ht="15.75" customHeight="1">
      <c r="B140" s="36"/>
      <c r="C140" s="40"/>
      <c r="I140" s="45"/>
      <c r="J140" s="34" t="s">
        <v>4</v>
      </c>
    </row>
    <row r="141" spans="2:10" ht="15.75" customHeight="1">
      <c r="B141" s="36"/>
      <c r="C141" s="40"/>
      <c r="I141" s="46"/>
      <c r="J141" s="41">
        <v>38533</v>
      </c>
    </row>
    <row r="142" spans="2:10" ht="15.75" customHeight="1">
      <c r="B142" s="36"/>
      <c r="D142" s="47"/>
      <c r="E142" s="47"/>
      <c r="F142" s="47"/>
      <c r="G142" s="47"/>
      <c r="H142" s="47"/>
      <c r="I142" s="45"/>
      <c r="J142" s="34" t="s">
        <v>0</v>
      </c>
    </row>
    <row r="143" spans="2:10" ht="15.75" customHeight="1">
      <c r="B143" s="36"/>
      <c r="C143" s="47" t="s">
        <v>14</v>
      </c>
      <c r="E143" s="47"/>
      <c r="F143" s="47"/>
      <c r="G143" s="47"/>
      <c r="H143" s="47"/>
      <c r="I143" s="21"/>
      <c r="J143" s="21">
        <v>122074</v>
      </c>
    </row>
    <row r="144" spans="2:10" ht="15.75" customHeight="1">
      <c r="B144" s="36"/>
      <c r="C144" s="47" t="s">
        <v>29</v>
      </c>
      <c r="E144" s="47"/>
      <c r="F144" s="47"/>
      <c r="G144" s="47"/>
      <c r="H144" s="47"/>
      <c r="I144" s="48"/>
      <c r="J144" s="48">
        <v>75915</v>
      </c>
    </row>
    <row r="145" spans="2:10" ht="15.75" customHeight="1">
      <c r="B145" s="6"/>
      <c r="C145" s="47" t="s">
        <v>53</v>
      </c>
      <c r="E145" s="47"/>
      <c r="F145" s="47"/>
      <c r="G145" s="47"/>
      <c r="H145" s="47"/>
      <c r="I145" s="21"/>
      <c r="J145" s="21">
        <v>53656</v>
      </c>
    </row>
    <row r="147" spans="2:10" ht="15.75" customHeight="1">
      <c r="B147" s="2" t="s">
        <v>225</v>
      </c>
      <c r="C147" s="49" t="s">
        <v>139</v>
      </c>
      <c r="D147" s="47"/>
      <c r="E147" s="47"/>
      <c r="F147" s="47"/>
      <c r="G147" s="47"/>
      <c r="H147" s="47"/>
      <c r="I147" s="47"/>
      <c r="J147" s="47"/>
    </row>
    <row r="148" spans="2:10" ht="15.75" customHeight="1">
      <c r="B148" s="6"/>
      <c r="C148" s="149" t="s">
        <v>205</v>
      </c>
      <c r="D148" s="149"/>
      <c r="E148" s="149"/>
      <c r="F148" s="149"/>
      <c r="G148" s="149"/>
      <c r="H148" s="149"/>
      <c r="I148" s="149"/>
      <c r="J148" s="149"/>
    </row>
    <row r="149" spans="2:10" ht="15.75" customHeight="1">
      <c r="B149" s="6"/>
      <c r="C149" s="149"/>
      <c r="D149" s="149"/>
      <c r="E149" s="149"/>
      <c r="F149" s="149"/>
      <c r="G149" s="149"/>
      <c r="H149" s="149"/>
      <c r="I149" s="149"/>
      <c r="J149" s="149"/>
    </row>
    <row r="150" spans="2:10" ht="9.75" customHeight="1">
      <c r="B150" s="6"/>
      <c r="C150" s="13"/>
      <c r="D150" s="13"/>
      <c r="E150" s="13"/>
      <c r="F150" s="13"/>
      <c r="G150" s="13"/>
      <c r="H150" s="13"/>
      <c r="I150" s="13"/>
      <c r="J150" s="13"/>
    </row>
    <row r="151" spans="3:10" ht="15.75" customHeight="1">
      <c r="C151" s="2" t="s">
        <v>1</v>
      </c>
      <c r="D151" s="149" t="s">
        <v>249</v>
      </c>
      <c r="E151" s="149"/>
      <c r="F151" s="149"/>
      <c r="G151" s="149"/>
      <c r="H151" s="149"/>
      <c r="I151" s="149"/>
      <c r="J151" s="149"/>
    </row>
    <row r="152" spans="2:10" ht="15.75" customHeight="1">
      <c r="B152" s="6"/>
      <c r="C152" s="50"/>
      <c r="D152" s="149"/>
      <c r="E152" s="149"/>
      <c r="F152" s="149"/>
      <c r="G152" s="149"/>
      <c r="H152" s="149"/>
      <c r="I152" s="149"/>
      <c r="J152" s="149"/>
    </row>
    <row r="153" spans="2:10" ht="15.75" customHeight="1">
      <c r="B153" s="6"/>
      <c r="C153" s="50"/>
      <c r="D153" s="149"/>
      <c r="E153" s="149"/>
      <c r="F153" s="149"/>
      <c r="G153" s="149"/>
      <c r="H153" s="149"/>
      <c r="I153" s="149"/>
      <c r="J153" s="149"/>
    </row>
    <row r="154" spans="2:10" ht="9.75" customHeight="1">
      <c r="B154" s="6"/>
      <c r="C154" s="50"/>
      <c r="D154" s="13"/>
      <c r="E154" s="13"/>
      <c r="F154" s="13"/>
      <c r="G154" s="13"/>
      <c r="H154" s="13"/>
      <c r="I154" s="13"/>
      <c r="J154" s="13"/>
    </row>
    <row r="155" spans="2:10" ht="15.75" customHeight="1">
      <c r="B155" s="6"/>
      <c r="C155" s="50" t="s">
        <v>2</v>
      </c>
      <c r="D155" s="149" t="s">
        <v>247</v>
      </c>
      <c r="E155" s="149"/>
      <c r="F155" s="149"/>
      <c r="G155" s="149"/>
      <c r="H155" s="149"/>
      <c r="I155" s="149"/>
      <c r="J155" s="149"/>
    </row>
    <row r="156" spans="2:10" ht="15.75" customHeight="1">
      <c r="B156" s="6"/>
      <c r="C156" s="50"/>
      <c r="D156" s="149"/>
      <c r="E156" s="149"/>
      <c r="F156" s="149"/>
      <c r="G156" s="149"/>
      <c r="H156" s="149"/>
      <c r="I156" s="149"/>
      <c r="J156" s="149"/>
    </row>
    <row r="157" spans="2:10" ht="15.75" customHeight="1">
      <c r="B157" s="6"/>
      <c r="C157" s="50"/>
      <c r="D157" s="149"/>
      <c r="E157" s="149"/>
      <c r="F157" s="149"/>
      <c r="G157" s="149"/>
      <c r="H157" s="149"/>
      <c r="I157" s="149"/>
      <c r="J157" s="149"/>
    </row>
    <row r="158" spans="2:10" ht="15.75" customHeight="1">
      <c r="B158" s="6"/>
      <c r="C158" s="50"/>
      <c r="D158" s="149"/>
      <c r="E158" s="149"/>
      <c r="F158" s="149"/>
      <c r="G158" s="149"/>
      <c r="H158" s="149"/>
      <c r="I158" s="149"/>
      <c r="J158" s="149"/>
    </row>
    <row r="159" spans="2:10" ht="9.75" customHeight="1">
      <c r="B159" s="6"/>
      <c r="C159" s="50"/>
      <c r="D159" s="13"/>
      <c r="E159" s="13"/>
      <c r="F159" s="13"/>
      <c r="G159" s="13"/>
      <c r="H159" s="13"/>
      <c r="I159" s="13"/>
      <c r="J159" s="13"/>
    </row>
    <row r="160" spans="2:10" ht="15.75" customHeight="1">
      <c r="B160" s="6"/>
      <c r="C160" s="50"/>
      <c r="D160" s="149" t="s">
        <v>246</v>
      </c>
      <c r="E160" s="149"/>
      <c r="F160" s="149"/>
      <c r="G160" s="149"/>
      <c r="H160" s="149"/>
      <c r="I160" s="149"/>
      <c r="J160" s="149"/>
    </row>
    <row r="161" spans="2:10" ht="15.75" customHeight="1">
      <c r="B161" s="6"/>
      <c r="C161" s="51"/>
      <c r="D161" s="149"/>
      <c r="E161" s="149"/>
      <c r="F161" s="149"/>
      <c r="G161" s="149"/>
      <c r="H161" s="149"/>
      <c r="I161" s="149"/>
      <c r="J161" s="149"/>
    </row>
    <row r="162" spans="2:10" ht="15.75" customHeight="1">
      <c r="B162" s="6"/>
      <c r="C162" s="51"/>
      <c r="D162" s="149"/>
      <c r="E162" s="149"/>
      <c r="F162" s="149"/>
      <c r="G162" s="149"/>
      <c r="H162" s="149"/>
      <c r="I162" s="149"/>
      <c r="J162" s="149"/>
    </row>
    <row r="163" spans="2:10" ht="15.75" customHeight="1">
      <c r="B163" s="6"/>
      <c r="C163" s="51"/>
      <c r="D163" s="52"/>
      <c r="E163" s="52"/>
      <c r="F163" s="52"/>
      <c r="G163" s="52"/>
      <c r="H163" s="52"/>
      <c r="I163" s="52"/>
      <c r="J163" s="52"/>
    </row>
    <row r="164" spans="2:3" ht="15.75" customHeight="1">
      <c r="B164" s="2" t="s">
        <v>224</v>
      </c>
      <c r="C164" s="4" t="s">
        <v>140</v>
      </c>
    </row>
    <row r="165" spans="3:12" ht="15.75" customHeight="1">
      <c r="C165" s="2" t="s">
        <v>18</v>
      </c>
      <c r="K165" s="5"/>
      <c r="L165" s="5"/>
    </row>
    <row r="166" spans="9:10" ht="15.75" customHeight="1">
      <c r="I166" s="34" t="s">
        <v>4</v>
      </c>
      <c r="J166" s="34" t="s">
        <v>4</v>
      </c>
    </row>
    <row r="167" spans="2:10" ht="15.75" customHeight="1">
      <c r="B167" s="36"/>
      <c r="I167" s="33" t="s">
        <v>188</v>
      </c>
      <c r="J167" s="33" t="s">
        <v>162</v>
      </c>
    </row>
    <row r="168" spans="3:10" ht="15.75" customHeight="1">
      <c r="C168" s="47"/>
      <c r="D168" s="47"/>
      <c r="E168" s="47"/>
      <c r="F168" s="47"/>
      <c r="G168" s="47"/>
      <c r="H168" s="47"/>
      <c r="I168" s="34" t="s">
        <v>0</v>
      </c>
      <c r="J168" s="34" t="s">
        <v>0</v>
      </c>
    </row>
    <row r="169" spans="2:10" ht="15.75" customHeight="1">
      <c r="B169" s="6"/>
      <c r="C169" s="53" t="s">
        <v>10</v>
      </c>
      <c r="D169" s="53"/>
      <c r="E169" s="53"/>
      <c r="F169" s="53"/>
      <c r="G169" s="53"/>
      <c r="H169" s="53"/>
      <c r="I169" s="54">
        <v>30365</v>
      </c>
      <c r="J169" s="54">
        <v>31238</v>
      </c>
    </row>
    <row r="170" spans="2:10" ht="15.75" customHeight="1">
      <c r="B170" s="36"/>
      <c r="C170" s="53" t="s">
        <v>11</v>
      </c>
      <c r="D170" s="53"/>
      <c r="E170" s="53"/>
      <c r="F170" s="53"/>
      <c r="G170" s="53"/>
      <c r="H170" s="53"/>
      <c r="I170" s="55">
        <v>1578</v>
      </c>
      <c r="J170" s="55">
        <v>1578</v>
      </c>
    </row>
    <row r="171" spans="2:10" ht="15.75" customHeight="1">
      <c r="B171" s="36"/>
      <c r="C171" s="56"/>
      <c r="D171" s="56"/>
      <c r="E171" s="56"/>
      <c r="F171" s="56"/>
      <c r="G171" s="56"/>
      <c r="H171" s="56"/>
      <c r="I171" s="57">
        <f>SUM(I169:I170)</f>
        <v>31943</v>
      </c>
      <c r="J171" s="57">
        <f>SUM(J169:J170)</f>
        <v>32816</v>
      </c>
    </row>
    <row r="172" spans="3:10" ht="15.75" customHeight="1">
      <c r="C172" s="2" t="s">
        <v>141</v>
      </c>
      <c r="D172" s="56"/>
      <c r="E172" s="56"/>
      <c r="F172" s="56"/>
      <c r="G172" s="56"/>
      <c r="H172" s="56"/>
      <c r="J172" s="58"/>
    </row>
    <row r="173" spans="2:10" ht="15.75" customHeight="1">
      <c r="B173" s="6"/>
      <c r="D173" s="56"/>
      <c r="E173" s="56"/>
      <c r="F173" s="56"/>
      <c r="G173" s="56"/>
      <c r="H173" s="56"/>
      <c r="J173" s="58"/>
    </row>
    <row r="174" spans="2:3" ht="15.75" customHeight="1">
      <c r="B174" s="2" t="s">
        <v>223</v>
      </c>
      <c r="C174" s="4" t="s">
        <v>54</v>
      </c>
    </row>
    <row r="175" spans="2:10" ht="15.75" customHeight="1">
      <c r="B175" s="6"/>
      <c r="C175" s="149" t="s">
        <v>171</v>
      </c>
      <c r="D175" s="149"/>
      <c r="E175" s="149"/>
      <c r="F175" s="149"/>
      <c r="G175" s="149"/>
      <c r="H175" s="149"/>
      <c r="I175" s="149"/>
      <c r="J175" s="149"/>
    </row>
    <row r="176" spans="2:10" ht="15.75" customHeight="1">
      <c r="B176" s="6"/>
      <c r="C176" s="149"/>
      <c r="D176" s="149"/>
      <c r="E176" s="149"/>
      <c r="F176" s="149"/>
      <c r="G176" s="149"/>
      <c r="H176" s="149"/>
      <c r="I176" s="149"/>
      <c r="J176" s="149"/>
    </row>
    <row r="177" ht="15.75" customHeight="1">
      <c r="B177" s="6"/>
    </row>
    <row r="178" spans="2:3" ht="15.75" customHeight="1">
      <c r="B178" s="2" t="s">
        <v>222</v>
      </c>
      <c r="C178" s="4" t="s">
        <v>30</v>
      </c>
    </row>
    <row r="179" spans="2:10" ht="15.75" customHeight="1">
      <c r="B179" s="6"/>
      <c r="C179" s="149" t="s">
        <v>172</v>
      </c>
      <c r="D179" s="149"/>
      <c r="E179" s="149"/>
      <c r="F179" s="149"/>
      <c r="G179" s="149"/>
      <c r="H179" s="149"/>
      <c r="I179" s="149"/>
      <c r="J179" s="149"/>
    </row>
    <row r="180" spans="2:10" ht="15.75" customHeight="1">
      <c r="B180" s="6"/>
      <c r="C180" s="149"/>
      <c r="D180" s="149"/>
      <c r="E180" s="149"/>
      <c r="F180" s="149"/>
      <c r="G180" s="149"/>
      <c r="H180" s="149"/>
      <c r="I180" s="149"/>
      <c r="J180" s="149"/>
    </row>
    <row r="182" spans="2:3" ht="15.75" customHeight="1">
      <c r="B182" s="2" t="s">
        <v>221</v>
      </c>
      <c r="C182" s="4" t="s">
        <v>116</v>
      </c>
    </row>
    <row r="183" spans="2:10" ht="15.75" customHeight="1">
      <c r="B183" s="6"/>
      <c r="C183" s="149" t="s">
        <v>245</v>
      </c>
      <c r="D183" s="149"/>
      <c r="E183" s="149"/>
      <c r="F183" s="149"/>
      <c r="G183" s="149"/>
      <c r="H183" s="149"/>
      <c r="I183" s="149"/>
      <c r="J183" s="149"/>
    </row>
    <row r="184" spans="2:10" ht="15.75" customHeight="1">
      <c r="B184" s="6"/>
      <c r="C184" s="149"/>
      <c r="D184" s="149"/>
      <c r="E184" s="149"/>
      <c r="F184" s="149"/>
      <c r="G184" s="149"/>
      <c r="H184" s="149"/>
      <c r="I184" s="149"/>
      <c r="J184" s="149"/>
    </row>
    <row r="185" spans="2:10" ht="15.75" customHeight="1">
      <c r="B185" s="6"/>
      <c r="C185" s="13"/>
      <c r="D185" s="13"/>
      <c r="E185" s="13"/>
      <c r="F185" s="13"/>
      <c r="G185" s="13"/>
      <c r="H185" s="13"/>
      <c r="I185" s="13"/>
      <c r="J185" s="13"/>
    </row>
    <row r="186" spans="2:3" ht="15.75" customHeight="1">
      <c r="B186" s="2" t="s">
        <v>220</v>
      </c>
      <c r="C186" s="4" t="s">
        <v>55</v>
      </c>
    </row>
    <row r="187" spans="3:4" ht="15.75" customHeight="1">
      <c r="C187" s="2" t="s">
        <v>1</v>
      </c>
      <c r="D187" s="2" t="s">
        <v>56</v>
      </c>
    </row>
    <row r="188" spans="4:10" ht="15.75" customHeight="1">
      <c r="D188" s="149" t="s">
        <v>117</v>
      </c>
      <c r="E188" s="149"/>
      <c r="F188" s="149"/>
      <c r="G188" s="149"/>
      <c r="H188" s="149"/>
      <c r="I188" s="149"/>
      <c r="J188" s="149"/>
    </row>
    <row r="189" spans="4:10" ht="15.75" customHeight="1">
      <c r="D189" s="149"/>
      <c r="E189" s="149"/>
      <c r="F189" s="149"/>
      <c r="G189" s="149"/>
      <c r="H189" s="149"/>
      <c r="I189" s="149"/>
      <c r="J189" s="149"/>
    </row>
    <row r="190" spans="4:10" ht="15.75" customHeight="1">
      <c r="D190" s="13"/>
      <c r="E190" s="13"/>
      <c r="F190" s="13"/>
      <c r="G190" s="13"/>
      <c r="H190" s="13"/>
      <c r="I190" s="59" t="s">
        <v>199</v>
      </c>
      <c r="J190" s="59" t="s">
        <v>198</v>
      </c>
    </row>
    <row r="191" spans="9:10" ht="15.75" customHeight="1">
      <c r="I191" s="42" t="s">
        <v>173</v>
      </c>
      <c r="J191" s="42" t="s">
        <v>173</v>
      </c>
    </row>
    <row r="192" spans="9:10" ht="15.75" customHeight="1">
      <c r="I192" s="41">
        <v>38533</v>
      </c>
      <c r="J192" s="41">
        <v>38168</v>
      </c>
    </row>
    <row r="193" spans="4:10" ht="15.75" customHeight="1">
      <c r="D193" s="2" t="s">
        <v>118</v>
      </c>
      <c r="I193" s="20">
        <f>IncomeStmt!G32</f>
        <v>19203</v>
      </c>
      <c r="J193" s="20">
        <f>IncomeStmt!H32</f>
        <v>18190</v>
      </c>
    </row>
    <row r="194" spans="4:10" ht="15.75" customHeight="1">
      <c r="D194" s="2" t="s">
        <v>119</v>
      </c>
      <c r="I194" s="20">
        <v>259526</v>
      </c>
      <c r="J194" s="20">
        <v>259526</v>
      </c>
    </row>
    <row r="195" spans="9:10" ht="15.75" customHeight="1">
      <c r="I195" s="20"/>
      <c r="J195" s="20"/>
    </row>
    <row r="196" spans="4:10" ht="15.75" customHeight="1" thickBot="1">
      <c r="D196" s="2" t="s">
        <v>120</v>
      </c>
      <c r="I196" s="60">
        <f>I193/I194*100</f>
        <v>7.3992586484591145</v>
      </c>
      <c r="J196" s="60">
        <f>J193/J194*100</f>
        <v>7.008931667732712</v>
      </c>
    </row>
    <row r="198" spans="3:4" ht="15.75" customHeight="1">
      <c r="C198" s="2" t="s">
        <v>2</v>
      </c>
      <c r="D198" s="2" t="s">
        <v>57</v>
      </c>
    </row>
    <row r="199" spans="4:10" ht="15.75" customHeight="1">
      <c r="D199" s="31" t="s">
        <v>236</v>
      </c>
      <c r="E199" s="31"/>
      <c r="F199" s="31"/>
      <c r="G199" s="31"/>
      <c r="H199" s="31"/>
      <c r="I199" s="31"/>
      <c r="J199" s="31"/>
    </row>
    <row r="200" spans="4:10" ht="15.75" customHeight="1">
      <c r="D200" s="31"/>
      <c r="E200" s="31"/>
      <c r="F200" s="31"/>
      <c r="G200" s="31"/>
      <c r="H200" s="31"/>
      <c r="I200" s="31"/>
      <c r="J200" s="31"/>
    </row>
    <row r="201" spans="4:10" ht="15.75" customHeight="1">
      <c r="D201" s="25"/>
      <c r="E201" s="25"/>
      <c r="F201" s="25"/>
      <c r="G201" s="25"/>
      <c r="H201" s="25"/>
      <c r="I201" s="25"/>
      <c r="J201" s="25"/>
    </row>
    <row r="202" spans="4:10" ht="15.75" customHeight="1">
      <c r="D202" s="31"/>
      <c r="E202" s="31"/>
      <c r="F202" s="31"/>
      <c r="G202" s="31"/>
      <c r="H202" s="31"/>
      <c r="I202" s="31"/>
      <c r="J202" s="31"/>
    </row>
    <row r="203" spans="2:10" ht="15.75" customHeight="1">
      <c r="B203" s="2" t="s">
        <v>16</v>
      </c>
      <c r="J203" s="61"/>
    </row>
    <row r="204" spans="2:10" ht="15.75" customHeight="1">
      <c r="B204" s="4" t="s">
        <v>24</v>
      </c>
      <c r="J204" s="20"/>
    </row>
    <row r="205" spans="2:10" ht="15.75" customHeight="1">
      <c r="B205" s="2" t="s">
        <v>127</v>
      </c>
      <c r="J205" s="48"/>
    </row>
    <row r="206" spans="2:10" ht="15.75" customHeight="1">
      <c r="B206" s="2" t="s">
        <v>17</v>
      </c>
      <c r="J206" s="48"/>
    </row>
    <row r="207" spans="2:10" ht="15.75" customHeight="1">
      <c r="B207" s="62" t="s">
        <v>235</v>
      </c>
      <c r="J207" s="48"/>
    </row>
    <row r="208" ht="15.75" customHeight="1">
      <c r="J208" s="48"/>
    </row>
  </sheetData>
  <mergeCells count="28">
    <mergeCell ref="D155:J158"/>
    <mergeCell ref="D160:J162"/>
    <mergeCell ref="C36:J38"/>
    <mergeCell ref="C31:J32"/>
    <mergeCell ref="C148:J149"/>
    <mergeCell ref="D151:J153"/>
    <mergeCell ref="C124:J125"/>
    <mergeCell ref="I115:J115"/>
    <mergeCell ref="G115:H115"/>
    <mergeCell ref="C71:J72"/>
    <mergeCell ref="B87:J88"/>
    <mergeCell ref="C128:J129"/>
    <mergeCell ref="C79:J79"/>
    <mergeCell ref="C75:J76"/>
    <mergeCell ref="D188:J189"/>
    <mergeCell ref="C175:J176"/>
    <mergeCell ref="C179:J180"/>
    <mergeCell ref="C183:J184"/>
    <mergeCell ref="C8:J11"/>
    <mergeCell ref="C108:J109"/>
    <mergeCell ref="C91:J95"/>
    <mergeCell ref="I98:J98"/>
    <mergeCell ref="C104:J105"/>
    <mergeCell ref="C17:J19"/>
    <mergeCell ref="C41:J42"/>
    <mergeCell ref="C13:J15"/>
    <mergeCell ref="C22:J23"/>
    <mergeCell ref="C26:J27"/>
  </mergeCells>
  <printOptions/>
  <pageMargins left="0.69" right="0" top="1" bottom="0.5" header="0" footer="0.25"/>
  <pageSetup firstPageNumber="6" useFirstPageNumber="1" fitToHeight="6" horizontalDpi="600" verticalDpi="600" orientation="portrait" paperSize="9" scale="95" r:id="rId4"/>
  <headerFooter alignWithMargins="0">
    <oddFooter>&amp;R&amp;P</oddFooter>
  </headerFooter>
  <rowBreaks count="4" manualBreakCount="4">
    <brk id="46" min="1" max="11" man="1"/>
    <brk id="86" min="1" max="9" man="1"/>
    <brk id="126" min="1" max="9" man="1"/>
    <brk id="173" min="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MANAGEMENT</cp:lastModifiedBy>
  <cp:lastPrinted>2005-08-17T08:41:36Z</cp:lastPrinted>
  <dcterms:created xsi:type="dcterms:W3CDTF">1999-11-16T09:13:51Z</dcterms:created>
  <dcterms:modified xsi:type="dcterms:W3CDTF">2005-08-17T07:59:54Z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